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119" sheetId="1" r:id="rId1"/>
  </sheets>
  <definedNames>
    <definedName name="_xlnm.Print_Area" localSheetId="0">'10119'!$A$1:$J$67</definedName>
    <definedName name="_xlnm.Print_Titles" localSheetId="0">'10119'!$5:$8</definedName>
    <definedName name="_xlfn_IFERROR">#N/A</definedName>
    <definedName name="Excel_BuiltIn_Print_Area" localSheetId="0">'10119'!$A$1:$J$67</definedName>
    <definedName name="Excel_BuiltIn_Print_Titles" localSheetId="0">'10119'!$5:$8</definedName>
  </definedNames>
  <calcPr fullCalcOnLoad="1"/>
</workbook>
</file>

<file path=xl/sharedStrings.xml><?xml version="1.0" encoding="utf-8"?>
<sst xmlns="http://schemas.openxmlformats.org/spreadsheetml/2006/main" count="96" uniqueCount="87">
  <si>
    <t>Název organizace: Základní škola, Votice, Smetanova 153</t>
  </si>
  <si>
    <t>IČ: 70843562</t>
  </si>
  <si>
    <t>Věcně příslušný odbor: Odbor školství</t>
  </si>
  <si>
    <t>Číslo organizace: 10119</t>
  </si>
  <si>
    <t>v tis. Kč, na dvě desetinná místa</t>
  </si>
  <si>
    <t>ROZPOČET příspěvkové organizace na rok 2023</t>
  </si>
  <si>
    <t>syntetický účet</t>
  </si>
  <si>
    <t>ukazatel</t>
  </si>
  <si>
    <t>rok 2022 (předcházející)</t>
  </si>
  <si>
    <t>rok 2023 (rozpočtovaný)</t>
  </si>
  <si>
    <t>vývojový ukazatel v % - hlavní činnost</t>
  </si>
  <si>
    <t>vývojováý ukazatel v % - doplňková činnost</t>
  </si>
  <si>
    <t>skutečnost k 31.12.2022</t>
  </si>
  <si>
    <t>navrhovaný rozpočet na rok 2023</t>
  </si>
  <si>
    <t>hlavní činnost</t>
  </si>
  <si>
    <t>doplňková činnost</t>
  </si>
  <si>
    <t>celkem</t>
  </si>
  <si>
    <t>Náklady z činnosti PO - účtová třída 5 celkem</t>
  </si>
  <si>
    <t xml:space="preserve"> Spotřeba materiálu </t>
  </si>
  <si>
    <t>502, 503</t>
  </si>
  <si>
    <t xml:space="preserve"> Spotřeba energie a ost. nesklad.dodávek </t>
  </si>
  <si>
    <t xml:space="preserve"> Prodané zboží </t>
  </si>
  <si>
    <t>506, 507</t>
  </si>
  <si>
    <t xml:space="preserve"> Aktivace dlouhodobého a oběžného majetku</t>
  </si>
  <si>
    <t xml:space="preserve"> Změna stavu zásob vlasní výroy</t>
  </si>
  <si>
    <t xml:space="preserve"> Opravy a udržování</t>
  </si>
  <si>
    <t xml:space="preserve"> Cestovné </t>
  </si>
  <si>
    <t xml:space="preserve"> Náklady na reprezentaci </t>
  </si>
  <si>
    <t xml:space="preserve"> Aktivace vnitroorganizačních služeb</t>
  </si>
  <si>
    <t xml:space="preserve"> Ostatní služby</t>
  </si>
  <si>
    <t xml:space="preserve">Závazný ukazatel          </t>
  </si>
  <si>
    <r>
      <rPr>
        <b/>
        <sz val="11"/>
        <rFont val="Calibri"/>
        <family val="2"/>
      </rPr>
      <t xml:space="preserve">Objem mzdových prostředků </t>
    </r>
    <r>
      <rPr>
        <sz val="10"/>
        <rFont val="Calibri"/>
        <family val="2"/>
      </rPr>
      <t>(včetně odvodů)</t>
    </r>
  </si>
  <si>
    <t xml:space="preserve"> Mzdové náklady </t>
  </si>
  <si>
    <t>521xx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</si>
  <si>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</si>
  <si>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</si>
  <si>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</si>
  <si>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t>521 ost</t>
  </si>
  <si>
    <t xml:space="preserve">               všechny ostatní mzdové náklady</t>
  </si>
  <si>
    <t xml:space="preserve"> Zákonné sociální pojištění </t>
  </si>
  <si>
    <t xml:space="preserve"> Jiné sociální pojištění</t>
  </si>
  <si>
    <t xml:space="preserve"> Zákonné sociální náklady (příděl FKSP)</t>
  </si>
  <si>
    <t>Stravování (do 55% ceny), školení, vzdělávání, zdrav.prohlídky a OOP pro zaměstnance</t>
  </si>
  <si>
    <t xml:space="preserve"> Jiné sociální náklady</t>
  </si>
  <si>
    <t>531, 532, 538</t>
  </si>
  <si>
    <t xml:space="preserve"> Daně a poplatky (daň silniční, daň z nemovitostí, jiné daně a popl.)</t>
  </si>
  <si>
    <t>541, 542</t>
  </si>
  <si>
    <t>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</si>
  <si>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</si>
  <si>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</si>
  <si>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</si>
  <si>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</si>
  <si>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Závazný ukazatel </t>
  </si>
  <si>
    <t>551 - 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</si>
  <si>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</si>
  <si>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</si>
  <si>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</si>
  <si>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</si>
  <si>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</si>
  <si>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Výnosy z činnosti PO - účtová třída 6 celkem 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</si>
  <si>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</si>
  <si>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</si>
  <si>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</si>
  <si>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</si>
  <si>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</si>
  <si>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>641, 642</t>
  </si>
  <si>
    <t xml:space="preserve"> Smluvní pokuty a úroky z prodlení, jiné pokuty a penále</t>
  </si>
  <si>
    <t xml:space="preserve"> Výnosy z vyřazených pohledávek</t>
  </si>
  <si>
    <t xml:space="preserve"> Výnosy z prodeje materiálu</t>
  </si>
  <si>
    <t>645, 646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</si>
  <si>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</si>
  <si>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</si>
  <si>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</si>
  <si>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</si>
  <si>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</si>
  <si>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</si>
  <si>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 xml:space="preserve">Závazný ukazatel         </t>
  </si>
  <si>
    <t xml:space="preserve">672 xx - Příspěvek na provoz od zřizovatele </t>
  </si>
  <si>
    <t>672xx</t>
  </si>
  <si>
    <t>dotace ze státního rozpočtu (ministerstva, Úřad vlády, Úřad práce ČR  apod.)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</si>
  <si>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</si>
  <si>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</si>
  <si>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</si>
  <si>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Hospodářský výsledek  před zdaněním </t>
  </si>
  <si>
    <t xml:space="preserve">Daň z příjmů </t>
  </si>
  <si>
    <t xml:space="preserve">Dodatečné odvody daně z příjmů </t>
  </si>
  <si>
    <t xml:space="preserve">Hospodářský výsledek po zdanění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</si>
</sst>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_-* #,##0.00\ _K_č_-;\-* #,##0.00\ _K_č_-;_-* \-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16" borderId="2" applyNumberFormat="0" applyAlignment="0" applyProtection="0"/>
    <xf numFmtId="164" fontId="5" fillId="0" borderId="3" applyNumberFormat="0" applyFill="0" applyAlignment="0" applyProtection="0"/>
    <xf numFmtId="164" fontId="6" fillId="0" borderId="4" applyNumberFormat="0" applyFill="0" applyAlignment="0" applyProtection="0"/>
    <xf numFmtId="164" fontId="7" fillId="0" borderId="5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8" fillId="3" borderId="0" applyNumberFormat="0" applyBorder="0" applyAlignment="0" applyProtection="0"/>
  </cellStyleXfs>
  <cellXfs count="173">
    <xf numFmtId="164" fontId="0" fillId="0" borderId="0" xfId="0" applyAlignment="1">
      <alignment/>
    </xf>
    <xf numFmtId="164" fontId="19" fillId="0" borderId="10" xfId="47" applyFont="1" applyBorder="1">
      <alignment/>
      <protection/>
    </xf>
    <xf numFmtId="164" fontId="20" fillId="0" borderId="10" xfId="47" applyFont="1" applyBorder="1">
      <alignment/>
      <protection/>
    </xf>
    <xf numFmtId="164" fontId="0" fillId="0" borderId="11" xfId="0" applyFont="1" applyBorder="1" applyAlignment="1" applyProtection="1">
      <alignment horizontal="left"/>
      <protection locked="0"/>
    </xf>
    <xf numFmtId="164" fontId="21" fillId="0" borderId="0" xfId="47" applyFont="1">
      <alignment/>
      <protection/>
    </xf>
    <xf numFmtId="164" fontId="22" fillId="0" borderId="12" xfId="47" applyFont="1" applyBorder="1" applyAlignment="1" applyProtection="1">
      <alignment horizontal="left"/>
      <protection locked="0"/>
    </xf>
    <xf numFmtId="164" fontId="22" fillId="0" borderId="13" xfId="47" applyFont="1" applyBorder="1" applyAlignment="1" applyProtection="1">
      <alignment horizontal="right"/>
      <protection locked="0"/>
    </xf>
    <xf numFmtId="164" fontId="19" fillId="0" borderId="0" xfId="47" applyFont="1">
      <alignment/>
      <protection/>
    </xf>
    <xf numFmtId="164" fontId="23" fillId="16" borderId="11" xfId="47" applyFont="1" applyFill="1" applyBorder="1" applyAlignment="1" applyProtection="1">
      <alignment horizontal="center" vertical="center"/>
      <protection locked="0"/>
    </xf>
    <xf numFmtId="164" fontId="22" fillId="0" borderId="11" xfId="47" applyFont="1" applyBorder="1" applyAlignment="1" applyProtection="1">
      <alignment horizontal="center" vertical="center" wrapText="1"/>
      <protection locked="0"/>
    </xf>
    <xf numFmtId="164" fontId="22" fillId="0" borderId="14" xfId="47" applyFont="1" applyBorder="1" applyAlignment="1" applyProtection="1">
      <alignment horizontal="center" vertical="center" wrapText="1"/>
      <protection locked="0"/>
    </xf>
    <xf numFmtId="164" fontId="24" fillId="0" borderId="15" xfId="47" applyFont="1" applyBorder="1" applyAlignment="1" applyProtection="1">
      <alignment horizontal="center" vertical="center"/>
      <protection locked="0"/>
    </xf>
    <xf numFmtId="164" fontId="22" fillId="0" borderId="16" xfId="47" applyFont="1" applyBorder="1" applyAlignment="1" applyProtection="1">
      <alignment horizontal="center" vertical="center" wrapText="1"/>
      <protection locked="0"/>
    </xf>
    <xf numFmtId="164" fontId="22" fillId="0" borderId="17" xfId="47" applyFont="1" applyBorder="1" applyAlignment="1" applyProtection="1">
      <alignment horizontal="center" vertical="center" wrapText="1"/>
      <protection locked="0"/>
    </xf>
    <xf numFmtId="164" fontId="22" fillId="0" borderId="18" xfId="47" applyFont="1" applyBorder="1" applyAlignment="1" applyProtection="1">
      <alignment horizontal="center" vertical="center" wrapText="1"/>
      <protection locked="0"/>
    </xf>
    <xf numFmtId="164" fontId="25" fillId="0" borderId="0" xfId="47" applyFont="1" applyAlignment="1">
      <alignment horizontal="center" wrapText="1"/>
      <protection/>
    </xf>
    <xf numFmtId="164" fontId="22" fillId="0" borderId="19" xfId="47" applyFont="1" applyBorder="1" applyAlignment="1" applyProtection="1">
      <alignment horizontal="center" vertical="center" wrapText="1"/>
      <protection locked="0"/>
    </xf>
    <xf numFmtId="164" fontId="22" fillId="0" borderId="20" xfId="47" applyFont="1" applyBorder="1" applyAlignment="1" applyProtection="1">
      <alignment horizontal="center" vertical="center" wrapText="1"/>
      <protection locked="0"/>
    </xf>
    <xf numFmtId="164" fontId="22" fillId="0" borderId="21" xfId="47" applyFont="1" applyBorder="1" applyAlignment="1" applyProtection="1">
      <alignment horizontal="center" vertical="center" wrapText="1"/>
      <protection locked="0"/>
    </xf>
    <xf numFmtId="164" fontId="22" fillId="0" borderId="22" xfId="47" applyFont="1" applyBorder="1" applyAlignment="1" applyProtection="1">
      <alignment horizontal="center" vertical="center" wrapText="1"/>
      <protection locked="0"/>
    </xf>
    <xf numFmtId="164" fontId="25" fillId="0" borderId="0" xfId="47" applyFont="1" applyAlignment="1">
      <alignment wrapText="1"/>
      <protection/>
    </xf>
    <xf numFmtId="164" fontId="24" fillId="17" borderId="11" xfId="47" applyFont="1" applyFill="1" applyBorder="1" applyAlignment="1" applyProtection="1">
      <alignment horizontal="center" vertical="center" wrapText="1"/>
      <protection locked="0"/>
    </xf>
    <xf numFmtId="165" fontId="24" fillId="17" borderId="23" xfId="47" applyNumberFormat="1" applyFont="1" applyFill="1" applyBorder="1" applyAlignment="1">
      <alignment vertical="center"/>
      <protection/>
    </xf>
    <xf numFmtId="165" fontId="24" fillId="17" borderId="24" xfId="47" applyNumberFormat="1" applyFont="1" applyFill="1" applyBorder="1" applyAlignment="1">
      <alignment vertical="center"/>
      <protection/>
    </xf>
    <xf numFmtId="165" fontId="24" fillId="17" borderId="17" xfId="47" applyNumberFormat="1" applyFont="1" applyFill="1" applyBorder="1" applyAlignment="1">
      <alignment vertical="center"/>
      <protection/>
    </xf>
    <xf numFmtId="165" fontId="24" fillId="17" borderId="25" xfId="47" applyNumberFormat="1" applyFont="1" applyFill="1" applyBorder="1" applyAlignment="1">
      <alignment vertical="center" wrapText="1"/>
      <protection/>
    </xf>
    <xf numFmtId="166" fontId="24" fillId="17" borderId="25" xfId="47" applyNumberFormat="1" applyFont="1" applyFill="1" applyBorder="1" applyAlignment="1">
      <alignment vertical="center"/>
      <protection/>
    </xf>
    <xf numFmtId="166" fontId="24" fillId="17" borderId="17" xfId="47" applyNumberFormat="1" applyFont="1" applyFill="1" applyBorder="1" applyAlignment="1">
      <alignment vertical="center"/>
      <protection/>
    </xf>
    <xf numFmtId="164" fontId="26" fillId="0" borderId="0" xfId="47" applyFont="1">
      <alignment/>
      <protection/>
    </xf>
    <xf numFmtId="164" fontId="22" fillId="0" borderId="26" xfId="47" applyFont="1" applyBorder="1" applyAlignment="1">
      <alignment horizontal="center" vertical="center"/>
      <protection/>
    </xf>
    <xf numFmtId="164" fontId="27" fillId="0" borderId="26" xfId="47" applyFont="1" applyBorder="1" applyAlignment="1">
      <alignment vertical="center" wrapText="1"/>
      <protection/>
    </xf>
    <xf numFmtId="165" fontId="22" fillId="0" borderId="27" xfId="47" applyNumberFormat="1" applyFont="1" applyBorder="1" applyAlignment="1" applyProtection="1">
      <alignment vertical="center" wrapText="1"/>
      <protection locked="0"/>
    </xf>
    <xf numFmtId="165" fontId="22" fillId="0" borderId="28" xfId="47" applyNumberFormat="1" applyFont="1" applyBorder="1" applyAlignment="1" applyProtection="1">
      <alignment vertical="center" wrapText="1"/>
      <protection locked="0"/>
    </xf>
    <xf numFmtId="165" fontId="27" fillId="0" borderId="28" xfId="47" applyNumberFormat="1" applyFont="1" applyBorder="1" applyAlignment="1">
      <alignment vertical="center" wrapText="1"/>
      <protection/>
    </xf>
    <xf numFmtId="165" fontId="27" fillId="0" borderId="29" xfId="47" applyNumberFormat="1" applyFont="1" applyBorder="1" applyAlignment="1" applyProtection="1">
      <alignment vertical="center" wrapText="1"/>
      <protection locked="0"/>
    </xf>
    <xf numFmtId="166" fontId="27" fillId="17" borderId="27" xfId="47" applyNumberFormat="1" applyFont="1" applyFill="1" applyBorder="1" applyAlignment="1">
      <alignment horizontal="right" vertical="center"/>
      <protection/>
    </xf>
    <xf numFmtId="166" fontId="27" fillId="17" borderId="30" xfId="47" applyNumberFormat="1" applyFont="1" applyFill="1" applyBorder="1" applyAlignment="1">
      <alignment horizontal="right" vertical="center"/>
      <protection/>
    </xf>
    <xf numFmtId="164" fontId="28" fillId="0" borderId="0" xfId="47" applyFont="1">
      <alignment/>
      <protection/>
    </xf>
    <xf numFmtId="164" fontId="22" fillId="0" borderId="31" xfId="47" applyFont="1" applyBorder="1" applyAlignment="1">
      <alignment horizontal="center" vertical="center"/>
      <protection/>
    </xf>
    <xf numFmtId="164" fontId="27" fillId="0" borderId="26" xfId="47" applyFont="1" applyBorder="1" applyAlignment="1">
      <alignment horizontal="left" vertical="center" wrapText="1"/>
      <protection/>
    </xf>
    <xf numFmtId="165" fontId="27" fillId="0" borderId="32" xfId="47" applyNumberFormat="1" applyFont="1" applyBorder="1" applyAlignment="1" applyProtection="1">
      <alignment vertical="center"/>
      <protection locked="0"/>
    </xf>
    <xf numFmtId="165" fontId="27" fillId="0" borderId="33" xfId="47" applyNumberFormat="1" applyFont="1" applyBorder="1" applyAlignment="1" applyProtection="1">
      <alignment vertical="center"/>
      <protection locked="0"/>
    </xf>
    <xf numFmtId="165" fontId="27" fillId="0" borderId="34" xfId="47" applyNumberFormat="1" applyFont="1" applyBorder="1" applyAlignment="1" applyProtection="1">
      <alignment vertical="center"/>
      <protection locked="0"/>
    </xf>
    <xf numFmtId="166" fontId="27" fillId="17" borderId="32" xfId="47" applyNumberFormat="1" applyFont="1" applyFill="1" applyBorder="1" applyAlignment="1">
      <alignment horizontal="right" vertical="center"/>
      <protection/>
    </xf>
    <xf numFmtId="166" fontId="27" fillId="17" borderId="35" xfId="47" applyNumberFormat="1" applyFont="1" applyFill="1" applyBorder="1" applyAlignment="1">
      <alignment horizontal="right" vertical="center"/>
      <protection/>
    </xf>
    <xf numFmtId="164" fontId="29" fillId="0" borderId="31" xfId="47" applyFont="1" applyBorder="1" applyAlignment="1">
      <alignment horizontal="center" vertical="center" wrapText="1"/>
      <protection/>
    </xf>
    <xf numFmtId="165" fontId="29" fillId="0" borderId="32" xfId="47" applyNumberFormat="1" applyFont="1" applyBorder="1" applyAlignment="1" applyProtection="1">
      <alignment vertical="center"/>
      <protection locked="0"/>
    </xf>
    <xf numFmtId="165" fontId="29" fillId="0" borderId="33" xfId="47" applyNumberFormat="1" applyFont="1" applyBorder="1" applyAlignment="1" applyProtection="1">
      <alignment vertical="center"/>
      <protection locked="0"/>
    </xf>
    <xf numFmtId="165" fontId="29" fillId="0" borderId="34" xfId="47" applyNumberFormat="1" applyFont="1" applyBorder="1" applyAlignment="1" applyProtection="1">
      <alignment vertical="center"/>
      <protection locked="0"/>
    </xf>
    <xf numFmtId="165" fontId="29" fillId="0" borderId="28" xfId="47" applyNumberFormat="1" applyFont="1" applyBorder="1" applyAlignment="1">
      <alignment vertical="center" wrapText="1"/>
      <protection/>
    </xf>
    <xf numFmtId="164" fontId="30" fillId="3" borderId="31" xfId="47" applyFont="1" applyFill="1" applyBorder="1" applyAlignment="1">
      <alignment horizontal="center" vertical="center" wrapText="1"/>
      <protection/>
    </xf>
    <xf numFmtId="164" fontId="30" fillId="3" borderId="26" xfId="47" applyFont="1" applyFill="1" applyBorder="1" applyAlignment="1">
      <alignment vertical="center" wrapText="1"/>
      <protection/>
    </xf>
    <xf numFmtId="165" fontId="29" fillId="3" borderId="31" xfId="47" applyNumberFormat="1" applyFont="1" applyFill="1" applyBorder="1" applyAlignment="1" applyProtection="1">
      <alignment vertical="center"/>
      <protection locked="0"/>
    </xf>
    <xf numFmtId="165" fontId="29" fillId="3" borderId="33" xfId="47" applyNumberFormat="1" applyFont="1" applyFill="1" applyBorder="1" applyAlignment="1" applyProtection="1">
      <alignment vertical="center"/>
      <protection locked="0"/>
    </xf>
    <xf numFmtId="165" fontId="29" fillId="3" borderId="30" xfId="47" applyNumberFormat="1" applyFont="1" applyFill="1" applyBorder="1" applyAlignment="1">
      <alignment vertical="center" wrapText="1"/>
      <protection/>
    </xf>
    <xf numFmtId="165" fontId="29" fillId="3" borderId="32" xfId="47" applyNumberFormat="1" applyFont="1" applyFill="1" applyBorder="1" applyAlignment="1" applyProtection="1">
      <alignment vertical="center"/>
      <protection locked="0"/>
    </xf>
    <xf numFmtId="165" fontId="29" fillId="3" borderId="36" xfId="47" applyNumberFormat="1" applyFont="1" applyFill="1" applyBorder="1" applyAlignment="1" applyProtection="1">
      <alignment vertical="center"/>
      <protection locked="0"/>
    </xf>
    <xf numFmtId="165" fontId="29" fillId="3" borderId="28" xfId="47" applyNumberFormat="1" applyFont="1" applyFill="1" applyBorder="1" applyAlignment="1">
      <alignment vertical="center" wrapText="1"/>
      <protection/>
    </xf>
    <xf numFmtId="166" fontId="29" fillId="17" borderId="35" xfId="47" applyNumberFormat="1" applyFont="1" applyFill="1" applyBorder="1" applyAlignment="1">
      <alignment horizontal="right" vertical="center"/>
      <protection/>
    </xf>
    <xf numFmtId="164" fontId="31" fillId="0" borderId="0" xfId="47" applyFont="1">
      <alignment/>
      <protection/>
    </xf>
    <xf numFmtId="164" fontId="30" fillId="15" borderId="31" xfId="47" applyFont="1" applyFill="1" applyBorder="1" applyAlignment="1">
      <alignment horizontal="center" vertical="center"/>
      <protection/>
    </xf>
    <xf numFmtId="164" fontId="30" fillId="15" borderId="26" xfId="47" applyFont="1" applyFill="1" applyBorder="1" applyAlignment="1">
      <alignment vertical="center" wrapText="1"/>
      <protection/>
    </xf>
    <xf numFmtId="165" fontId="30" fillId="15" borderId="31" xfId="47" applyNumberFormat="1" applyFont="1" applyFill="1" applyBorder="1" applyAlignment="1">
      <alignment vertical="center"/>
      <protection/>
    </xf>
    <xf numFmtId="165" fontId="30" fillId="15" borderId="35" xfId="47" applyNumberFormat="1" applyFont="1" applyFill="1" applyBorder="1" applyAlignment="1">
      <alignment vertical="center"/>
      <protection/>
    </xf>
    <xf numFmtId="165" fontId="30" fillId="15" borderId="33" xfId="47" applyNumberFormat="1" applyFont="1" applyFill="1" applyBorder="1" applyAlignment="1">
      <alignment vertical="center"/>
      <protection/>
    </xf>
    <xf numFmtId="164" fontId="32" fillId="0" borderId="0" xfId="47" applyFont="1">
      <alignment/>
      <protection/>
    </xf>
    <xf numFmtId="164" fontId="22" fillId="11" borderId="31" xfId="47" applyFont="1" applyFill="1" applyBorder="1" applyAlignment="1" applyProtection="1">
      <alignment horizontal="center" vertical="center"/>
      <protection locked="0"/>
    </xf>
    <xf numFmtId="164" fontId="22" fillId="11" borderId="26" xfId="47" applyFont="1" applyFill="1" applyBorder="1" applyAlignment="1">
      <alignment vertical="center" wrapText="1"/>
      <protection/>
    </xf>
    <xf numFmtId="165" fontId="22" fillId="11" borderId="32" xfId="47" applyNumberFormat="1" applyFont="1" applyFill="1" applyBorder="1" applyAlignment="1" applyProtection="1">
      <alignment vertical="center"/>
      <protection locked="0"/>
    </xf>
    <xf numFmtId="165" fontId="22" fillId="11" borderId="33" xfId="47" applyNumberFormat="1" applyFont="1" applyFill="1" applyBorder="1" applyAlignment="1" applyProtection="1">
      <alignment vertical="center"/>
      <protection locked="0"/>
    </xf>
    <xf numFmtId="165" fontId="22" fillId="11" borderId="35" xfId="47" applyNumberFormat="1" applyFont="1" applyFill="1" applyBorder="1" applyAlignment="1">
      <alignment vertical="center"/>
      <protection/>
    </xf>
    <xf numFmtId="165" fontId="22" fillId="11" borderId="34" xfId="47" applyNumberFormat="1" applyFont="1" applyFill="1" applyBorder="1" applyAlignment="1" applyProtection="1">
      <alignment vertical="center"/>
      <protection locked="0"/>
    </xf>
    <xf numFmtId="165" fontId="22" fillId="11" borderId="33" xfId="47" applyNumberFormat="1" applyFont="1" applyFill="1" applyBorder="1" applyAlignment="1">
      <alignment vertical="center"/>
      <protection/>
    </xf>
    <xf numFmtId="164" fontId="22" fillId="7" borderId="31" xfId="47" applyFont="1" applyFill="1" applyBorder="1" applyAlignment="1">
      <alignment horizontal="center" vertical="center"/>
      <protection/>
    </xf>
    <xf numFmtId="164" fontId="27" fillId="7" borderId="26" xfId="47" applyFont="1" applyFill="1" applyBorder="1" applyAlignment="1">
      <alignment vertical="center" wrapText="1"/>
      <protection/>
    </xf>
    <xf numFmtId="165" fontId="27" fillId="7" borderId="32" xfId="47" applyNumberFormat="1" applyFont="1" applyFill="1" applyBorder="1" applyAlignment="1" applyProtection="1">
      <alignment vertical="center"/>
      <protection locked="0"/>
    </xf>
    <xf numFmtId="165" fontId="27" fillId="7" borderId="33" xfId="47" applyNumberFormat="1" applyFont="1" applyFill="1" applyBorder="1" applyAlignment="1" applyProtection="1">
      <alignment vertical="center"/>
      <protection locked="0"/>
    </xf>
    <xf numFmtId="165" fontId="27" fillId="7" borderId="35" xfId="47" applyNumberFormat="1" applyFont="1" applyFill="1" applyBorder="1" applyAlignment="1">
      <alignment vertical="center"/>
      <protection/>
    </xf>
    <xf numFmtId="165" fontId="27" fillId="7" borderId="34" xfId="47" applyNumberFormat="1" applyFont="1" applyFill="1" applyBorder="1" applyAlignment="1" applyProtection="1">
      <alignment vertical="center"/>
      <protection locked="0"/>
    </xf>
    <xf numFmtId="165" fontId="27" fillId="7" borderId="33" xfId="47" applyNumberFormat="1" applyFont="1" applyFill="1" applyBorder="1" applyAlignment="1">
      <alignment vertical="center"/>
      <protection/>
    </xf>
    <xf numFmtId="165" fontId="27" fillId="0" borderId="35" xfId="47" applyNumberFormat="1" applyFont="1" applyBorder="1" applyAlignment="1">
      <alignment vertical="center"/>
      <protection/>
    </xf>
    <xf numFmtId="165" fontId="27" fillId="0" borderId="33" xfId="47" applyNumberFormat="1" applyFont="1" applyBorder="1" applyAlignment="1">
      <alignment vertical="center"/>
      <protection/>
    </xf>
    <xf numFmtId="164" fontId="27" fillId="0" borderId="37" xfId="47" applyFont="1" applyBorder="1" applyAlignment="1">
      <alignment vertical="center" wrapText="1"/>
      <protection/>
    </xf>
    <xf numFmtId="164" fontId="22" fillId="0" borderId="31" xfId="47" applyFont="1" applyBorder="1" applyAlignment="1">
      <alignment horizontal="center" vertical="center" wrapText="1"/>
      <protection/>
    </xf>
    <xf numFmtId="165" fontId="27" fillId="24" borderId="35" xfId="47" applyNumberFormat="1" applyFont="1" applyFill="1" applyBorder="1" applyAlignment="1">
      <alignment vertical="center"/>
      <protection/>
    </xf>
    <xf numFmtId="165" fontId="27" fillId="24" borderId="33" xfId="47" applyNumberFormat="1" applyFont="1" applyFill="1" applyBorder="1" applyAlignment="1">
      <alignment vertical="center"/>
      <protection/>
    </xf>
    <xf numFmtId="164" fontId="27" fillId="0" borderId="31" xfId="47" applyFont="1" applyBorder="1" applyAlignment="1">
      <alignment vertical="center" wrapText="1"/>
      <protection/>
    </xf>
    <xf numFmtId="164" fontId="30" fillId="3" borderId="38" xfId="47" applyFont="1" applyFill="1" applyBorder="1" applyAlignment="1">
      <alignment horizontal="center" vertical="center" wrapText="1"/>
      <protection/>
    </xf>
    <xf numFmtId="164" fontId="30" fillId="3" borderId="31" xfId="47" applyFont="1" applyFill="1" applyBorder="1" applyAlignment="1">
      <alignment vertical="center" wrapText="1"/>
      <protection/>
    </xf>
    <xf numFmtId="165" fontId="30" fillId="3" borderId="39" xfId="47" applyNumberFormat="1" applyFont="1" applyFill="1" applyBorder="1" applyAlignment="1" applyProtection="1">
      <alignment vertical="center"/>
      <protection locked="0"/>
    </xf>
    <xf numFmtId="165" fontId="30" fillId="3" borderId="40" xfId="47" applyNumberFormat="1" applyFont="1" applyFill="1" applyBorder="1" applyAlignment="1" applyProtection="1">
      <alignment vertical="center"/>
      <protection locked="0"/>
    </xf>
    <xf numFmtId="165" fontId="30" fillId="3" borderId="35" xfId="47" applyNumberFormat="1" applyFont="1" applyFill="1" applyBorder="1" applyAlignment="1">
      <alignment vertical="center"/>
      <protection/>
    </xf>
    <xf numFmtId="165" fontId="30" fillId="3" borderId="32" xfId="47" applyNumberFormat="1" applyFont="1" applyFill="1" applyBorder="1" applyAlignment="1" applyProtection="1">
      <alignment vertical="center"/>
      <protection locked="0"/>
    </xf>
    <xf numFmtId="165" fontId="30" fillId="3" borderId="41" xfId="47" applyNumberFormat="1" applyFont="1" applyFill="1" applyBorder="1" applyAlignment="1" applyProtection="1">
      <alignment vertical="center"/>
      <protection locked="0"/>
    </xf>
    <xf numFmtId="165" fontId="30" fillId="3" borderId="40" xfId="47" applyNumberFormat="1" applyFont="1" applyFill="1" applyBorder="1" applyAlignment="1">
      <alignment vertical="center"/>
      <protection/>
    </xf>
    <xf numFmtId="164" fontId="22" fillId="0" borderId="38" xfId="47" applyFont="1" applyBorder="1" applyAlignment="1">
      <alignment horizontal="center" vertical="center"/>
      <protection/>
    </xf>
    <xf numFmtId="165" fontId="27" fillId="0" borderId="39" xfId="47" applyNumberFormat="1" applyFont="1" applyBorder="1" applyAlignment="1" applyProtection="1">
      <alignment vertical="center"/>
      <protection locked="0"/>
    </xf>
    <xf numFmtId="165" fontId="27" fillId="0" borderId="40" xfId="47" applyNumberFormat="1" applyFont="1" applyBorder="1" applyAlignment="1" applyProtection="1">
      <alignment vertical="center"/>
      <protection locked="0"/>
    </xf>
    <xf numFmtId="165" fontId="27" fillId="0" borderId="41" xfId="47" applyNumberFormat="1" applyFont="1" applyBorder="1" applyAlignment="1" applyProtection="1">
      <alignment vertical="center"/>
      <protection locked="0"/>
    </xf>
    <xf numFmtId="165" fontId="27" fillId="24" borderId="40" xfId="47" applyNumberFormat="1" applyFont="1" applyFill="1" applyBorder="1" applyAlignment="1">
      <alignment vertical="center"/>
      <protection/>
    </xf>
    <xf numFmtId="164" fontId="22" fillId="0" borderId="42" xfId="47" applyFont="1" applyBorder="1" applyAlignment="1">
      <alignment horizontal="center" vertical="center"/>
      <protection/>
    </xf>
    <xf numFmtId="164" fontId="27" fillId="0" borderId="42" xfId="47" applyFont="1" applyBorder="1" applyAlignment="1">
      <alignment vertical="center" wrapText="1"/>
      <protection/>
    </xf>
    <xf numFmtId="165" fontId="27" fillId="0" borderId="43" xfId="47" applyNumberFormat="1" applyFont="1" applyBorder="1" applyAlignment="1" applyProtection="1">
      <alignment vertical="center"/>
      <protection locked="0"/>
    </xf>
    <xf numFmtId="165" fontId="27" fillId="0" borderId="44" xfId="47" applyNumberFormat="1" applyFont="1" applyBorder="1" applyAlignment="1" applyProtection="1">
      <alignment vertical="center"/>
      <protection locked="0"/>
    </xf>
    <xf numFmtId="165" fontId="27" fillId="0" borderId="45" xfId="47" applyNumberFormat="1" applyFont="1" applyBorder="1" applyAlignment="1">
      <alignment vertical="center"/>
      <protection/>
    </xf>
    <xf numFmtId="165" fontId="27" fillId="0" borderId="46" xfId="47" applyNumberFormat="1" applyFont="1" applyBorder="1" applyAlignment="1" applyProtection="1">
      <alignment vertical="center"/>
      <protection locked="0"/>
    </xf>
    <xf numFmtId="165" fontId="27" fillId="24" borderId="44" xfId="47" applyNumberFormat="1" applyFont="1" applyFill="1" applyBorder="1" applyAlignment="1">
      <alignment vertical="center"/>
      <protection/>
    </xf>
    <xf numFmtId="166" fontId="27" fillId="17" borderId="43" xfId="47" applyNumberFormat="1" applyFont="1" applyFill="1" applyBorder="1" applyAlignment="1">
      <alignment horizontal="right" vertical="center"/>
      <protection/>
    </xf>
    <xf numFmtId="166" fontId="27" fillId="17" borderId="45" xfId="47" applyNumberFormat="1" applyFont="1" applyFill="1" applyBorder="1" applyAlignment="1">
      <alignment horizontal="right" vertical="center"/>
      <protection/>
    </xf>
    <xf numFmtId="164" fontId="24" fillId="17" borderId="16" xfId="47" applyFont="1" applyFill="1" applyBorder="1" applyAlignment="1">
      <alignment horizontal="left" vertical="center" wrapText="1"/>
      <protection/>
    </xf>
    <xf numFmtId="165" fontId="24" fillId="17" borderId="16" xfId="47" applyNumberFormat="1" applyFont="1" applyFill="1" applyBorder="1" applyAlignment="1">
      <alignment vertical="center"/>
      <protection/>
    </xf>
    <xf numFmtId="165" fontId="24" fillId="17" borderId="13" xfId="47" applyNumberFormat="1" applyFont="1" applyFill="1" applyBorder="1" applyAlignment="1">
      <alignment vertical="center"/>
      <protection/>
    </xf>
    <xf numFmtId="166" fontId="22" fillId="17" borderId="25" xfId="47" applyNumberFormat="1" applyFont="1" applyFill="1" applyBorder="1" applyAlignment="1">
      <alignment horizontal="right" vertical="center"/>
      <protection/>
    </xf>
    <xf numFmtId="166" fontId="22" fillId="17" borderId="17" xfId="47" applyNumberFormat="1" applyFont="1" applyFill="1" applyBorder="1" applyAlignment="1">
      <alignment horizontal="right" vertical="center"/>
      <protection/>
    </xf>
    <xf numFmtId="164" fontId="25" fillId="0" borderId="0" xfId="47" applyFont="1">
      <alignment/>
      <protection/>
    </xf>
    <xf numFmtId="164" fontId="33" fillId="0" borderId="26" xfId="47" applyFont="1" applyBorder="1" applyAlignment="1">
      <alignment horizontal="center" vertical="center"/>
      <protection/>
    </xf>
    <xf numFmtId="166" fontId="27" fillId="17" borderId="47" xfId="47" applyNumberFormat="1" applyFont="1" applyFill="1" applyBorder="1" applyAlignment="1">
      <alignment horizontal="right" vertical="center"/>
      <protection/>
    </xf>
    <xf numFmtId="166" fontId="27" fillId="17" borderId="48" xfId="47" applyNumberFormat="1" applyFont="1" applyFill="1" applyBorder="1" applyAlignment="1">
      <alignment horizontal="right" vertical="center"/>
      <protection/>
    </xf>
    <xf numFmtId="164" fontId="33" fillId="0" borderId="31" xfId="47" applyFont="1" applyBorder="1" applyAlignment="1">
      <alignment horizontal="center" vertical="center"/>
      <protection/>
    </xf>
    <xf numFmtId="164" fontId="34" fillId="0" borderId="0" xfId="47" applyFont="1">
      <alignment/>
      <protection/>
    </xf>
    <xf numFmtId="165" fontId="30" fillId="15" borderId="32" xfId="47" applyNumberFormat="1" applyFont="1" applyFill="1" applyBorder="1" applyAlignment="1">
      <alignment vertical="center" wrapText="1"/>
      <protection/>
    </xf>
    <xf numFmtId="165" fontId="30" fillId="15" borderId="33" xfId="47" applyNumberFormat="1" applyFont="1" applyFill="1" applyBorder="1" applyAlignment="1">
      <alignment vertical="center" wrapText="1"/>
      <protection/>
    </xf>
    <xf numFmtId="165" fontId="30" fillId="15" borderId="35" xfId="47" applyNumberFormat="1" applyFont="1" applyFill="1" applyBorder="1" applyAlignment="1">
      <alignment vertical="center" wrapText="1"/>
      <protection/>
    </xf>
    <xf numFmtId="165" fontId="30" fillId="15" borderId="34" xfId="47" applyNumberFormat="1" applyFont="1" applyFill="1" applyBorder="1" applyAlignment="1">
      <alignment vertical="center" wrapText="1"/>
      <protection/>
    </xf>
    <xf numFmtId="164" fontId="35" fillId="0" borderId="0" xfId="47" applyFont="1">
      <alignment/>
      <protection/>
    </xf>
    <xf numFmtId="165" fontId="30" fillId="3" borderId="32" xfId="47" applyNumberFormat="1" applyFont="1" applyFill="1" applyBorder="1" applyAlignment="1" applyProtection="1">
      <alignment vertical="center" wrapText="1"/>
      <protection locked="0"/>
    </xf>
    <xf numFmtId="165" fontId="30" fillId="3" borderId="33" xfId="47" applyNumberFormat="1" applyFont="1" applyFill="1" applyBorder="1" applyAlignment="1" applyProtection="1">
      <alignment vertical="center" wrapText="1"/>
      <protection locked="0"/>
    </xf>
    <xf numFmtId="165" fontId="30" fillId="3" borderId="35" xfId="47" applyNumberFormat="1" applyFont="1" applyFill="1" applyBorder="1" applyAlignment="1">
      <alignment vertical="center" wrapText="1"/>
      <protection/>
    </xf>
    <xf numFmtId="165" fontId="30" fillId="3" borderId="34" xfId="47" applyNumberFormat="1" applyFont="1" applyFill="1" applyBorder="1" applyAlignment="1" applyProtection="1">
      <alignment vertical="center" wrapText="1"/>
      <protection locked="0"/>
    </xf>
    <xf numFmtId="165" fontId="30" fillId="3" borderId="33" xfId="47" applyNumberFormat="1" applyFont="1" applyFill="1" applyBorder="1" applyAlignment="1">
      <alignment vertical="center" wrapText="1"/>
      <protection/>
    </xf>
    <xf numFmtId="164" fontId="22" fillId="11" borderId="38" xfId="47" applyFont="1" applyFill="1" applyBorder="1" applyAlignment="1">
      <alignment horizontal="center" vertical="center"/>
      <protection/>
    </xf>
    <xf numFmtId="164" fontId="27" fillId="11" borderId="31" xfId="47" applyFont="1" applyFill="1" applyBorder="1" applyAlignment="1">
      <alignment vertical="center" wrapText="1"/>
      <protection/>
    </xf>
    <xf numFmtId="165" fontId="22" fillId="11" borderId="39" xfId="47" applyNumberFormat="1" applyFont="1" applyFill="1" applyBorder="1" applyAlignment="1" applyProtection="1">
      <alignment vertical="center" wrapText="1"/>
      <protection locked="0"/>
    </xf>
    <xf numFmtId="165" fontId="22" fillId="11" borderId="40" xfId="47" applyNumberFormat="1" applyFont="1" applyFill="1" applyBorder="1" applyAlignment="1" applyProtection="1">
      <alignment vertical="center" wrapText="1"/>
      <protection locked="0"/>
    </xf>
    <xf numFmtId="165" fontId="22" fillId="11" borderId="35" xfId="47" applyNumberFormat="1" applyFont="1" applyFill="1" applyBorder="1" applyAlignment="1">
      <alignment vertical="center" wrapText="1"/>
      <protection/>
    </xf>
    <xf numFmtId="165" fontId="22" fillId="11" borderId="32" xfId="47" applyNumberFormat="1" applyFont="1" applyFill="1" applyBorder="1" applyAlignment="1" applyProtection="1">
      <alignment vertical="center" wrapText="1"/>
      <protection locked="0"/>
    </xf>
    <xf numFmtId="165" fontId="22" fillId="11" borderId="41" xfId="47" applyNumberFormat="1" applyFont="1" applyFill="1" applyBorder="1" applyAlignment="1" applyProtection="1">
      <alignment vertical="center" wrapText="1"/>
      <protection locked="0"/>
    </xf>
    <xf numFmtId="165" fontId="22" fillId="11" borderId="40" xfId="47" applyNumberFormat="1" applyFont="1" applyFill="1" applyBorder="1" applyAlignment="1">
      <alignment vertical="center" wrapText="1"/>
      <protection/>
    </xf>
    <xf numFmtId="164" fontId="27" fillId="11" borderId="38" xfId="47" applyFont="1" applyFill="1" applyBorder="1" applyAlignment="1">
      <alignment vertical="center" wrapText="1"/>
      <protection/>
    </xf>
    <xf numFmtId="165" fontId="27" fillId="11" borderId="39" xfId="47" applyNumberFormat="1" applyFont="1" applyFill="1" applyBorder="1" applyAlignment="1" applyProtection="1">
      <alignment vertical="center" wrapText="1"/>
      <protection locked="0"/>
    </xf>
    <xf numFmtId="165" fontId="27" fillId="11" borderId="40" xfId="47" applyNumberFormat="1" applyFont="1" applyFill="1" applyBorder="1" applyAlignment="1" applyProtection="1">
      <alignment vertical="center" wrapText="1"/>
      <protection locked="0"/>
    </xf>
    <xf numFmtId="165" fontId="27" fillId="11" borderId="32" xfId="47" applyNumberFormat="1" applyFont="1" applyFill="1" applyBorder="1" applyAlignment="1" applyProtection="1">
      <alignment vertical="center" wrapText="1"/>
      <protection locked="0"/>
    </xf>
    <xf numFmtId="165" fontId="27" fillId="11" borderId="41" xfId="47" applyNumberFormat="1" applyFont="1" applyFill="1" applyBorder="1" applyAlignment="1" applyProtection="1">
      <alignment vertical="center" wrapText="1"/>
      <protection locked="0"/>
    </xf>
    <xf numFmtId="164" fontId="30" fillId="17" borderId="11" xfId="47" applyFont="1" applyFill="1" applyBorder="1" applyAlignment="1">
      <alignment horizontal="center" vertical="center" wrapText="1"/>
      <protection/>
    </xf>
    <xf numFmtId="165" fontId="30" fillId="17" borderId="23" xfId="47" applyNumberFormat="1" applyFont="1" applyFill="1" applyBorder="1" applyAlignment="1">
      <alignment vertical="center" wrapText="1"/>
      <protection/>
    </xf>
    <xf numFmtId="165" fontId="30" fillId="17" borderId="24" xfId="47" applyNumberFormat="1" applyFont="1" applyFill="1" applyBorder="1" applyAlignment="1">
      <alignment vertical="center" wrapText="1"/>
      <protection/>
    </xf>
    <xf numFmtId="165" fontId="30" fillId="17" borderId="17" xfId="47" applyNumberFormat="1" applyFont="1" applyFill="1" applyBorder="1" applyAlignment="1">
      <alignment vertical="center" wrapText="1"/>
      <protection/>
    </xf>
    <xf numFmtId="165" fontId="30" fillId="17" borderId="25" xfId="47" applyNumberFormat="1" applyFont="1" applyFill="1" applyBorder="1" applyAlignment="1">
      <alignment vertical="center" wrapText="1"/>
      <protection/>
    </xf>
    <xf numFmtId="165" fontId="30" fillId="17" borderId="17" xfId="47" applyNumberFormat="1" applyFont="1" applyFill="1" applyBorder="1" applyAlignment="1">
      <alignment vertical="center"/>
      <protection/>
    </xf>
    <xf numFmtId="166" fontId="27" fillId="17" borderId="49" xfId="47" applyNumberFormat="1" applyFont="1" applyFill="1" applyBorder="1" applyAlignment="1">
      <alignment horizontal="right" vertical="center"/>
      <protection/>
    </xf>
    <xf numFmtId="166" fontId="27" fillId="17" borderId="50" xfId="47" applyNumberFormat="1" applyFont="1" applyFill="1" applyBorder="1" applyAlignment="1">
      <alignment horizontal="right" vertical="center"/>
      <protection/>
    </xf>
    <xf numFmtId="165" fontId="27" fillId="0" borderId="27" xfId="47" applyNumberFormat="1" applyFont="1" applyBorder="1" applyAlignment="1" applyProtection="1">
      <alignment vertical="center" wrapText="1"/>
      <protection locked="0"/>
    </xf>
    <xf numFmtId="165" fontId="27" fillId="0" borderId="28" xfId="47" applyNumberFormat="1" applyFont="1" applyBorder="1" applyAlignment="1" applyProtection="1">
      <alignment vertical="center" wrapText="1"/>
      <protection locked="0"/>
    </xf>
    <xf numFmtId="165" fontId="27" fillId="0" borderId="30" xfId="47" applyNumberFormat="1" applyFont="1" applyBorder="1" applyAlignment="1">
      <alignment vertical="center" wrapText="1"/>
      <protection/>
    </xf>
    <xf numFmtId="165" fontId="27" fillId="0" borderId="28" xfId="47" applyNumberFormat="1" applyFont="1" applyBorder="1" applyAlignment="1">
      <alignment vertical="center"/>
      <protection/>
    </xf>
    <xf numFmtId="164" fontId="27" fillId="0" borderId="38" xfId="47" applyFont="1" applyBorder="1" applyAlignment="1">
      <alignment vertical="center" wrapText="1"/>
      <protection/>
    </xf>
    <xf numFmtId="165" fontId="27" fillId="0" borderId="39" xfId="47" applyNumberFormat="1" applyFont="1" applyBorder="1" applyAlignment="1" applyProtection="1">
      <alignment vertical="center" wrapText="1"/>
      <protection locked="0"/>
    </xf>
    <xf numFmtId="165" fontId="27" fillId="0" borderId="40" xfId="47" applyNumberFormat="1" applyFont="1" applyBorder="1" applyAlignment="1" applyProtection="1">
      <alignment vertical="center" wrapText="1"/>
      <protection locked="0"/>
    </xf>
    <xf numFmtId="165" fontId="27" fillId="0" borderId="51" xfId="47" applyNumberFormat="1" applyFont="1" applyBorder="1" applyAlignment="1">
      <alignment vertical="center" wrapText="1"/>
      <protection/>
    </xf>
    <xf numFmtId="165" fontId="27" fillId="0" borderId="41" xfId="47" applyNumberFormat="1" applyFont="1" applyBorder="1" applyAlignment="1" applyProtection="1">
      <alignment vertical="center" wrapText="1"/>
      <protection locked="0"/>
    </xf>
    <xf numFmtId="164" fontId="24" fillId="17" borderId="16" xfId="47" applyFont="1" applyFill="1" applyBorder="1" applyAlignment="1">
      <alignment horizontal="center" vertical="center" wrapText="1"/>
      <protection/>
    </xf>
    <xf numFmtId="165" fontId="24" fillId="17" borderId="23" xfId="47" applyNumberFormat="1" applyFont="1" applyFill="1" applyBorder="1" applyAlignment="1">
      <alignment vertical="center" wrapText="1"/>
      <protection/>
    </xf>
    <xf numFmtId="165" fontId="24" fillId="17" borderId="24" xfId="47" applyNumberFormat="1" applyFont="1" applyFill="1" applyBorder="1" applyAlignment="1">
      <alignment vertical="center" wrapText="1"/>
      <protection/>
    </xf>
    <xf numFmtId="165" fontId="24" fillId="17" borderId="17" xfId="47" applyNumberFormat="1" applyFont="1" applyFill="1" applyBorder="1" applyAlignment="1">
      <alignment vertical="center" wrapText="1"/>
      <protection/>
    </xf>
    <xf numFmtId="166" fontId="22" fillId="17" borderId="22" xfId="47" applyNumberFormat="1" applyFont="1" applyFill="1" applyBorder="1" applyAlignment="1">
      <alignment horizontal="right" vertical="center"/>
      <protection/>
    </xf>
    <xf numFmtId="166" fontId="22" fillId="17" borderId="21" xfId="47" applyNumberFormat="1" applyFont="1" applyFill="1" applyBorder="1" applyAlignment="1">
      <alignment horizontal="right" vertical="center"/>
      <protection/>
    </xf>
    <xf numFmtId="164" fontId="36" fillId="0" borderId="0" xfId="47" applyFont="1">
      <alignment/>
      <protection/>
    </xf>
    <xf numFmtId="164" fontId="37" fillId="0" borderId="0" xfId="47" applyFont="1">
      <alignment/>
      <protection/>
    </xf>
    <xf numFmtId="164" fontId="38" fillId="0" borderId="0" xfId="47" applyFont="1">
      <alignment/>
      <protection/>
    </xf>
    <xf numFmtId="164" fontId="38" fillId="0" borderId="0" xfId="47" applyFont="1" applyAlignment="1">
      <alignment horizontal="left"/>
      <protection/>
    </xf>
    <xf numFmtId="167" fontId="38" fillId="0" borderId="0" xfId="47" applyNumberFormat="1" applyFont="1" applyBorder="1" applyAlignment="1">
      <alignment horizontal="center"/>
      <protection/>
    </xf>
    <xf numFmtId="167" fontId="31" fillId="0" borderId="0" xfId="47" applyNumberFormat="1" applyFont="1" applyBorder="1" applyAlignment="1">
      <alignment horizontal="center"/>
      <protection/>
    </xf>
    <xf numFmtId="164" fontId="20" fillId="0" borderId="0" xfId="47" applyFont="1">
      <alignment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eutrální" xfId="44"/>
    <cellStyle name="Normální 2" xfId="45"/>
    <cellStyle name="Normální 3" xfId="46"/>
    <cellStyle name="normální_pr2_233  Příloha 2 3 4 5 " xfId="47"/>
    <cellStyle name="Název" xfId="48"/>
    <cellStyle name="Poznámka" xfId="49"/>
    <cellStyle name="Propojená buňka" xfId="50"/>
    <cellStyle name="Správně" xfId="51"/>
    <cellStyle name="Text upozornění" xfId="52"/>
    <cellStyle name="Vstup" xfId="53"/>
    <cellStyle name="Vysvětlující text" xfId="54"/>
    <cellStyle name="Výpočet" xfId="55"/>
    <cellStyle name="Výstup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Špatně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40.57421875" style="2" customWidth="1"/>
    <col min="3" max="8" width="13.00390625" style="2" customWidth="1"/>
    <col min="9" max="10" width="12.28125" style="2" customWidth="1"/>
    <col min="11" max="16384" width="9.140625" style="2" customWidth="1"/>
  </cols>
  <sheetData>
    <row r="1" spans="1:10" s="4" customFormat="1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56" ht="17.25" customHeight="1">
      <c r="A3" s="3" t="s">
        <v>2</v>
      </c>
      <c r="B3" s="3"/>
      <c r="C3" s="3"/>
      <c r="D3" s="3"/>
      <c r="E3" s="3" t="s">
        <v>3</v>
      </c>
      <c r="F3" s="3"/>
      <c r="G3" s="3"/>
      <c r="H3" s="3"/>
      <c r="I3" s="3"/>
      <c r="J3" s="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7" customFormat="1" ht="15" customHeight="1">
      <c r="A4" s="5"/>
      <c r="B4" s="5"/>
      <c r="C4" s="5"/>
      <c r="D4" s="5"/>
      <c r="E4" s="5"/>
      <c r="F4" s="5"/>
      <c r="G4" s="5"/>
      <c r="H4" s="6" t="s">
        <v>4</v>
      </c>
      <c r="I4" s="6"/>
      <c r="J4" s="6"/>
    </row>
    <row r="5" spans="1:10" s="7" customFormat="1" ht="22.5" customHeight="1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s="7" customFormat="1" ht="16.5" customHeight="1">
      <c r="A6" s="9" t="s">
        <v>6</v>
      </c>
      <c r="B6" s="10" t="s">
        <v>7</v>
      </c>
      <c r="C6" s="11" t="s">
        <v>8</v>
      </c>
      <c r="D6" s="11"/>
      <c r="E6" s="11"/>
      <c r="F6" s="11" t="s">
        <v>9</v>
      </c>
      <c r="G6" s="11"/>
      <c r="H6" s="11"/>
      <c r="I6" s="12" t="s">
        <v>10</v>
      </c>
      <c r="J6" s="13" t="s">
        <v>11</v>
      </c>
    </row>
    <row r="7" spans="1:10" s="15" customFormat="1" ht="15.75" customHeight="1">
      <c r="A7" s="9"/>
      <c r="B7" s="10"/>
      <c r="C7" s="14" t="s">
        <v>12</v>
      </c>
      <c r="D7" s="14"/>
      <c r="E7" s="14"/>
      <c r="F7" s="14" t="s">
        <v>13</v>
      </c>
      <c r="G7" s="14"/>
      <c r="H7" s="14"/>
      <c r="I7" s="12"/>
      <c r="J7" s="13"/>
    </row>
    <row r="8" spans="1:10" s="20" customFormat="1" ht="24.75" customHeight="1">
      <c r="A8" s="9"/>
      <c r="B8" s="10"/>
      <c r="C8" s="16" t="s">
        <v>14</v>
      </c>
      <c r="D8" s="17" t="s">
        <v>15</v>
      </c>
      <c r="E8" s="18" t="s">
        <v>16</v>
      </c>
      <c r="F8" s="16" t="s">
        <v>14</v>
      </c>
      <c r="G8" s="19" t="s">
        <v>15</v>
      </c>
      <c r="H8" s="18" t="s">
        <v>16</v>
      </c>
      <c r="I8" s="12"/>
      <c r="J8" s="13"/>
    </row>
    <row r="9" spans="1:10" s="28" customFormat="1" ht="22.5" customHeight="1">
      <c r="A9" s="21" t="s">
        <v>17</v>
      </c>
      <c r="B9" s="21"/>
      <c r="C9" s="22">
        <f>SUM(C10:C19,C21,C26:C42)</f>
        <v>6848.187</v>
      </c>
      <c r="D9" s="23">
        <f>SUM(D10:D19,D21,D26:D42)</f>
        <v>0</v>
      </c>
      <c r="E9" s="24">
        <f>SUM(E10:E19,E21,E26:E42)</f>
        <v>6848.187</v>
      </c>
      <c r="F9" s="22">
        <f>SUM(F10:F19,F21,F26:F42)</f>
        <v>6759.08913</v>
      </c>
      <c r="G9" s="25">
        <f>SUM(G10:G19,G21,G26:G42)</f>
        <v>0</v>
      </c>
      <c r="H9" s="24">
        <f>SUM(H10:H19,H21,H26:H42)</f>
        <v>6759.08913</v>
      </c>
      <c r="I9" s="26">
        <f aca="true" t="shared" si="0" ref="I9:I67">IF(C9=0," ",F9/C9*100)</f>
        <v>98.69895681879015</v>
      </c>
      <c r="J9" s="27">
        <f aca="true" t="shared" si="1" ref="J9:J19">IF(D9=0," ",G9/D9*100)</f>
        <v>0</v>
      </c>
    </row>
    <row r="10" spans="1:10" s="37" customFormat="1" ht="12.75" customHeight="1">
      <c r="A10" s="29">
        <v>501</v>
      </c>
      <c r="B10" s="30" t="s">
        <v>18</v>
      </c>
      <c r="C10" s="31">
        <v>36</v>
      </c>
      <c r="D10" s="32"/>
      <c r="E10" s="33">
        <f aca="true" t="shared" si="2" ref="E10:E42">C10+D10</f>
        <v>36</v>
      </c>
      <c r="F10" s="31">
        <v>45</v>
      </c>
      <c r="G10" s="34"/>
      <c r="H10" s="33">
        <f aca="true" t="shared" si="3" ref="H10:H42">F10+G10</f>
        <v>45</v>
      </c>
      <c r="I10" s="35">
        <f t="shared" si="0"/>
        <v>125</v>
      </c>
      <c r="J10" s="36">
        <f t="shared" si="1"/>
        <v>0</v>
      </c>
    </row>
    <row r="11" spans="1:10" s="37" customFormat="1" ht="12.75" customHeight="1">
      <c r="A11" s="38" t="s">
        <v>19</v>
      </c>
      <c r="B11" s="39" t="s">
        <v>20</v>
      </c>
      <c r="C11" s="40">
        <v>284</v>
      </c>
      <c r="D11" s="41"/>
      <c r="E11" s="33">
        <f t="shared" si="2"/>
        <v>284</v>
      </c>
      <c r="F11" s="40">
        <v>305</v>
      </c>
      <c r="G11" s="42"/>
      <c r="H11" s="33">
        <f t="shared" si="3"/>
        <v>305</v>
      </c>
      <c r="I11" s="43">
        <f t="shared" si="0"/>
        <v>107.3943661971831</v>
      </c>
      <c r="J11" s="44">
        <f t="shared" si="1"/>
        <v>0</v>
      </c>
    </row>
    <row r="12" spans="1:10" s="37" customFormat="1" ht="12.75">
      <c r="A12" s="38">
        <v>504</v>
      </c>
      <c r="B12" s="30" t="s">
        <v>21</v>
      </c>
      <c r="C12" s="40"/>
      <c r="D12" s="41"/>
      <c r="E12" s="33">
        <f t="shared" si="2"/>
        <v>0</v>
      </c>
      <c r="F12" s="40"/>
      <c r="G12" s="42"/>
      <c r="H12" s="33">
        <f t="shared" si="3"/>
        <v>0</v>
      </c>
      <c r="I12" s="43">
        <f t="shared" si="0"/>
        <v>0</v>
      </c>
      <c r="J12" s="44">
        <f t="shared" si="1"/>
        <v>0</v>
      </c>
    </row>
    <row r="13" spans="1:10" s="37" customFormat="1" ht="12.75">
      <c r="A13" s="38" t="s">
        <v>22</v>
      </c>
      <c r="B13" s="39" t="s">
        <v>23</v>
      </c>
      <c r="C13" s="40"/>
      <c r="D13" s="41"/>
      <c r="E13" s="33">
        <f t="shared" si="2"/>
        <v>0</v>
      </c>
      <c r="F13" s="40"/>
      <c r="G13" s="42"/>
      <c r="H13" s="33">
        <f t="shared" si="3"/>
        <v>0</v>
      </c>
      <c r="I13" s="43">
        <f t="shared" si="0"/>
        <v>0</v>
      </c>
      <c r="J13" s="44">
        <f t="shared" si="1"/>
        <v>0</v>
      </c>
    </row>
    <row r="14" spans="1:10" s="37" customFormat="1" ht="12.75">
      <c r="A14" s="38">
        <v>508</v>
      </c>
      <c r="B14" s="39" t="s">
        <v>24</v>
      </c>
      <c r="C14" s="40"/>
      <c r="D14" s="41"/>
      <c r="E14" s="33">
        <f t="shared" si="2"/>
        <v>0</v>
      </c>
      <c r="F14" s="40"/>
      <c r="G14" s="42"/>
      <c r="H14" s="33">
        <f t="shared" si="3"/>
        <v>0</v>
      </c>
      <c r="I14" s="43">
        <f t="shared" si="0"/>
        <v>0</v>
      </c>
      <c r="J14" s="44">
        <f t="shared" si="1"/>
        <v>0</v>
      </c>
    </row>
    <row r="15" spans="1:10" s="37" customFormat="1" ht="15">
      <c r="A15" s="45">
        <v>511</v>
      </c>
      <c r="B15" s="39" t="s">
        <v>25</v>
      </c>
      <c r="C15" s="46">
        <v>1.2</v>
      </c>
      <c r="D15" s="47"/>
      <c r="E15" s="33">
        <f t="shared" si="2"/>
        <v>1.2</v>
      </c>
      <c r="F15" s="46">
        <v>3</v>
      </c>
      <c r="G15" s="48"/>
      <c r="H15" s="49">
        <f t="shared" si="3"/>
        <v>3</v>
      </c>
      <c r="I15" s="43">
        <f t="shared" si="0"/>
        <v>250</v>
      </c>
      <c r="J15" s="44">
        <f t="shared" si="1"/>
        <v>0</v>
      </c>
    </row>
    <row r="16" spans="1:10" s="37" customFormat="1" ht="12.75">
      <c r="A16" s="38">
        <v>512</v>
      </c>
      <c r="B16" s="39" t="s">
        <v>26</v>
      </c>
      <c r="C16" s="40"/>
      <c r="D16" s="41"/>
      <c r="E16" s="33">
        <f t="shared" si="2"/>
        <v>0</v>
      </c>
      <c r="F16" s="40"/>
      <c r="G16" s="42"/>
      <c r="H16" s="33">
        <f t="shared" si="3"/>
        <v>0</v>
      </c>
      <c r="I16" s="43">
        <f t="shared" si="0"/>
        <v>0</v>
      </c>
      <c r="J16" s="44">
        <f t="shared" si="1"/>
        <v>0</v>
      </c>
    </row>
    <row r="17" spans="1:10" s="37" customFormat="1" ht="12.75">
      <c r="A17" s="38">
        <v>513</v>
      </c>
      <c r="B17" s="39" t="s">
        <v>27</v>
      </c>
      <c r="C17" s="40"/>
      <c r="D17" s="41"/>
      <c r="E17" s="33">
        <f t="shared" si="2"/>
        <v>0</v>
      </c>
      <c r="F17" s="40"/>
      <c r="G17" s="42"/>
      <c r="H17" s="33">
        <f t="shared" si="3"/>
        <v>0</v>
      </c>
      <c r="I17" s="43">
        <f t="shared" si="0"/>
        <v>0</v>
      </c>
      <c r="J17" s="44">
        <f t="shared" si="1"/>
        <v>0</v>
      </c>
    </row>
    <row r="18" spans="1:10" s="37" customFormat="1" ht="12.75">
      <c r="A18" s="38">
        <v>516</v>
      </c>
      <c r="B18" s="30" t="s">
        <v>28</v>
      </c>
      <c r="C18" s="40"/>
      <c r="D18" s="41"/>
      <c r="E18" s="33">
        <f t="shared" si="2"/>
        <v>0</v>
      </c>
      <c r="F18" s="40"/>
      <c r="G18" s="42"/>
      <c r="H18" s="33">
        <f t="shared" si="3"/>
        <v>0</v>
      </c>
      <c r="I18" s="43">
        <f t="shared" si="0"/>
        <v>0</v>
      </c>
      <c r="J18" s="44">
        <f t="shared" si="1"/>
        <v>0</v>
      </c>
    </row>
    <row r="19" spans="1:10" s="37" customFormat="1" ht="12.75">
      <c r="A19" s="38">
        <v>518</v>
      </c>
      <c r="B19" s="30" t="s">
        <v>29</v>
      </c>
      <c r="C19" s="40">
        <v>148</v>
      </c>
      <c r="D19" s="41"/>
      <c r="E19" s="33">
        <f t="shared" si="2"/>
        <v>148</v>
      </c>
      <c r="F19" s="40">
        <v>175</v>
      </c>
      <c r="G19" s="42"/>
      <c r="H19" s="33">
        <f t="shared" si="3"/>
        <v>175</v>
      </c>
      <c r="I19" s="43">
        <f t="shared" si="0"/>
        <v>118.24324324324324</v>
      </c>
      <c r="J19" s="44">
        <f t="shared" si="1"/>
        <v>0</v>
      </c>
    </row>
    <row r="20" spans="1:10" s="59" customFormat="1" ht="28.5" customHeight="1">
      <c r="A20" s="50" t="s">
        <v>30</v>
      </c>
      <c r="B20" s="51" t="s">
        <v>31</v>
      </c>
      <c r="C20" s="52">
        <f>C21+C26+C28</f>
        <v>6341.286999999999</v>
      </c>
      <c r="D20" s="53">
        <f>D21+D26+D28</f>
        <v>0</v>
      </c>
      <c r="E20" s="54">
        <f t="shared" si="2"/>
        <v>6341.286999999999</v>
      </c>
      <c r="F20" s="55">
        <f>F21+F26+F28</f>
        <v>6191.08913</v>
      </c>
      <c r="G20" s="56">
        <f>G21+G26+G28</f>
        <v>0</v>
      </c>
      <c r="H20" s="57">
        <f t="shared" si="3"/>
        <v>6191.08913</v>
      </c>
      <c r="I20" s="43">
        <f t="shared" si="0"/>
        <v>97.6314292351064</v>
      </c>
      <c r="J20" s="58"/>
    </row>
    <row r="21" spans="1:10" s="65" customFormat="1" ht="15">
      <c r="A21" s="60">
        <v>521</v>
      </c>
      <c r="B21" s="61" t="s">
        <v>32</v>
      </c>
      <c r="C21" s="62">
        <f>C22+C23+C24+C25</f>
        <v>4683.375</v>
      </c>
      <c r="D21" s="62">
        <f>D22+D23+D24+D25</f>
        <v>0</v>
      </c>
      <c r="E21" s="63">
        <f t="shared" si="2"/>
        <v>4683.375</v>
      </c>
      <c r="F21" s="62">
        <f>F22+F23+F24+F25</f>
        <v>4569.520714285714</v>
      </c>
      <c r="G21" s="62">
        <f>G22+G23+G24+G25</f>
        <v>0</v>
      </c>
      <c r="H21" s="64">
        <f t="shared" si="3"/>
        <v>4569.520714285714</v>
      </c>
      <c r="I21" s="43">
        <f t="shared" si="0"/>
        <v>97.56896926438124</v>
      </c>
      <c r="J21" s="44">
        <f aca="true" t="shared" si="4" ref="J21:J67">IF(D21=0," ",G21/D21*100)</f>
        <v>0</v>
      </c>
    </row>
    <row r="22" spans="1:10" s="37" customFormat="1" ht="12.75">
      <c r="A22" s="66" t="s">
        <v>33</v>
      </c>
      <c r="B22" s="67" t="s">
        <v>34</v>
      </c>
      <c r="C22" s="68">
        <v>4504.15</v>
      </c>
      <c r="D22" s="69"/>
      <c r="E22" s="70">
        <f t="shared" si="2"/>
        <v>4504.15</v>
      </c>
      <c r="F22" s="68">
        <v>4529.520714285714</v>
      </c>
      <c r="G22" s="71">
        <f aca="true" t="shared" si="5" ref="G22:G28">D22*1.05</f>
        <v>0</v>
      </c>
      <c r="H22" s="72">
        <f t="shared" si="3"/>
        <v>4529.520714285714</v>
      </c>
      <c r="I22" s="43">
        <f t="shared" si="0"/>
        <v>100.56327418682136</v>
      </c>
      <c r="J22" s="44">
        <f t="shared" si="4"/>
        <v>0</v>
      </c>
    </row>
    <row r="23" spans="1:10" s="37" customFormat="1" ht="12.75">
      <c r="A23" s="66" t="s">
        <v>33</v>
      </c>
      <c r="B23" s="67" t="s">
        <v>35</v>
      </c>
      <c r="C23" s="68">
        <v>144.225</v>
      </c>
      <c r="D23" s="69"/>
      <c r="E23" s="70">
        <f t="shared" si="2"/>
        <v>144.225</v>
      </c>
      <c r="F23" s="68"/>
      <c r="G23" s="71">
        <f t="shared" si="5"/>
        <v>0</v>
      </c>
      <c r="H23" s="72">
        <f t="shared" si="3"/>
        <v>0</v>
      </c>
      <c r="I23" s="43">
        <f t="shared" si="0"/>
        <v>0</v>
      </c>
      <c r="J23" s="44">
        <f t="shared" si="4"/>
        <v>0</v>
      </c>
    </row>
    <row r="24" spans="1:10" s="37" customFormat="1" ht="12.75">
      <c r="A24" s="66" t="s">
        <v>33</v>
      </c>
      <c r="B24" s="67" t="s">
        <v>36</v>
      </c>
      <c r="C24" s="68">
        <v>35</v>
      </c>
      <c r="D24" s="69"/>
      <c r="E24" s="70">
        <f t="shared" si="2"/>
        <v>35</v>
      </c>
      <c r="F24" s="68">
        <v>40</v>
      </c>
      <c r="G24" s="71">
        <f t="shared" si="5"/>
        <v>0</v>
      </c>
      <c r="H24" s="72">
        <f t="shared" si="3"/>
        <v>40</v>
      </c>
      <c r="I24" s="43">
        <f t="shared" si="0"/>
        <v>114.28571428571428</v>
      </c>
      <c r="J24" s="44">
        <f t="shared" si="4"/>
        <v>0</v>
      </c>
    </row>
    <row r="25" spans="1:10" s="37" customFormat="1" ht="12.75">
      <c r="A25" s="66" t="s">
        <v>37</v>
      </c>
      <c r="B25" s="67" t="s">
        <v>38</v>
      </c>
      <c r="C25" s="68"/>
      <c r="D25" s="69"/>
      <c r="E25" s="70">
        <f t="shared" si="2"/>
        <v>0</v>
      </c>
      <c r="F25" s="68"/>
      <c r="G25" s="71">
        <f t="shared" si="5"/>
        <v>0</v>
      </c>
      <c r="H25" s="72">
        <f t="shared" si="3"/>
        <v>0</v>
      </c>
      <c r="I25" s="43">
        <f t="shared" si="0"/>
        <v>0</v>
      </c>
      <c r="J25" s="44">
        <f t="shared" si="4"/>
        <v>0</v>
      </c>
    </row>
    <row r="26" spans="1:10" s="37" customFormat="1" ht="12.75">
      <c r="A26" s="73">
        <v>524</v>
      </c>
      <c r="B26" s="74" t="s">
        <v>39</v>
      </c>
      <c r="C26" s="75">
        <v>1567.829</v>
      </c>
      <c r="D26" s="76"/>
      <c r="E26" s="77">
        <f t="shared" si="2"/>
        <v>1567.829</v>
      </c>
      <c r="F26" s="75">
        <v>1530.9780014285716</v>
      </c>
      <c r="G26" s="78">
        <f t="shared" si="5"/>
        <v>0</v>
      </c>
      <c r="H26" s="79">
        <f t="shared" si="3"/>
        <v>1530.9780014285716</v>
      </c>
      <c r="I26" s="43">
        <f t="shared" si="0"/>
        <v>97.64955243387969</v>
      </c>
      <c r="J26" s="44">
        <f t="shared" si="4"/>
        <v>0</v>
      </c>
    </row>
    <row r="27" spans="1:10" s="37" customFormat="1" ht="12.75">
      <c r="A27" s="38">
        <v>525</v>
      </c>
      <c r="B27" s="30" t="s">
        <v>40</v>
      </c>
      <c r="C27" s="40">
        <v>16</v>
      </c>
      <c r="D27" s="41"/>
      <c r="E27" s="80">
        <f t="shared" si="2"/>
        <v>16</v>
      </c>
      <c r="F27" s="40">
        <v>18</v>
      </c>
      <c r="G27" s="42">
        <f t="shared" si="5"/>
        <v>0</v>
      </c>
      <c r="H27" s="81">
        <f t="shared" si="3"/>
        <v>18</v>
      </c>
      <c r="I27" s="43">
        <f t="shared" si="0"/>
        <v>112.5</v>
      </c>
      <c r="J27" s="44">
        <f t="shared" si="4"/>
        <v>0</v>
      </c>
    </row>
    <row r="28" spans="1:10" s="37" customFormat="1" ht="12.75">
      <c r="A28" s="73">
        <v>527</v>
      </c>
      <c r="B28" s="74" t="s">
        <v>41</v>
      </c>
      <c r="C28" s="75">
        <v>90.083</v>
      </c>
      <c r="D28" s="76"/>
      <c r="E28" s="77">
        <f t="shared" si="2"/>
        <v>90.083</v>
      </c>
      <c r="F28" s="75">
        <v>90.59041428571429</v>
      </c>
      <c r="G28" s="78">
        <f t="shared" si="5"/>
        <v>0</v>
      </c>
      <c r="H28" s="79">
        <f t="shared" si="3"/>
        <v>90.59041428571429</v>
      </c>
      <c r="I28" s="43">
        <f t="shared" si="0"/>
        <v>100.56327418682136</v>
      </c>
      <c r="J28" s="44">
        <f t="shared" si="4"/>
        <v>0</v>
      </c>
    </row>
    <row r="29" spans="1:10" s="37" customFormat="1" ht="25.5">
      <c r="A29" s="38">
        <v>527</v>
      </c>
      <c r="B29" s="82" t="s">
        <v>42</v>
      </c>
      <c r="C29" s="40">
        <v>5</v>
      </c>
      <c r="D29" s="41"/>
      <c r="E29" s="80">
        <f t="shared" si="2"/>
        <v>5</v>
      </c>
      <c r="F29" s="40">
        <v>5</v>
      </c>
      <c r="G29" s="42"/>
      <c r="H29" s="81">
        <f t="shared" si="3"/>
        <v>5</v>
      </c>
      <c r="I29" s="43">
        <f t="shared" si="0"/>
        <v>100</v>
      </c>
      <c r="J29" s="44">
        <f t="shared" si="4"/>
        <v>0</v>
      </c>
    </row>
    <row r="30" spans="1:10" s="37" customFormat="1" ht="12.75">
      <c r="A30" s="38">
        <v>528</v>
      </c>
      <c r="B30" s="30" t="s">
        <v>43</v>
      </c>
      <c r="C30" s="40"/>
      <c r="D30" s="41"/>
      <c r="E30" s="80">
        <f t="shared" si="2"/>
        <v>0</v>
      </c>
      <c r="F30" s="40"/>
      <c r="G30" s="42"/>
      <c r="H30" s="81">
        <f t="shared" si="3"/>
        <v>0</v>
      </c>
      <c r="I30" s="43">
        <f t="shared" si="0"/>
        <v>0</v>
      </c>
      <c r="J30" s="44">
        <f t="shared" si="4"/>
        <v>0</v>
      </c>
    </row>
    <row r="31" spans="1:10" s="37" customFormat="1" ht="24.75" customHeight="1">
      <c r="A31" s="83" t="s">
        <v>44</v>
      </c>
      <c r="B31" s="30" t="s">
        <v>45</v>
      </c>
      <c r="C31" s="40"/>
      <c r="D31" s="41"/>
      <c r="E31" s="84">
        <f t="shared" si="2"/>
        <v>0</v>
      </c>
      <c r="F31" s="40"/>
      <c r="G31" s="42"/>
      <c r="H31" s="85">
        <f t="shared" si="3"/>
        <v>0</v>
      </c>
      <c r="I31" s="43">
        <f t="shared" si="0"/>
        <v>0</v>
      </c>
      <c r="J31" s="44">
        <f t="shared" si="4"/>
        <v>0</v>
      </c>
    </row>
    <row r="32" spans="1:10" s="37" customFormat="1" ht="25.5">
      <c r="A32" s="38" t="s">
        <v>46</v>
      </c>
      <c r="B32" s="30" t="s">
        <v>47</v>
      </c>
      <c r="C32" s="40"/>
      <c r="D32" s="41"/>
      <c r="E32" s="84">
        <f t="shared" si="2"/>
        <v>0</v>
      </c>
      <c r="F32" s="40"/>
      <c r="G32" s="42"/>
      <c r="H32" s="85">
        <f t="shared" si="3"/>
        <v>0</v>
      </c>
      <c r="I32" s="43">
        <f t="shared" si="0"/>
        <v>0</v>
      </c>
      <c r="J32" s="44">
        <f t="shared" si="4"/>
        <v>0</v>
      </c>
    </row>
    <row r="33" spans="1:10" s="37" customFormat="1" ht="12.75">
      <c r="A33" s="38">
        <v>544</v>
      </c>
      <c r="B33" s="30" t="s">
        <v>48</v>
      </c>
      <c r="C33" s="40"/>
      <c r="D33" s="41"/>
      <c r="E33" s="84">
        <f t="shared" si="2"/>
        <v>0</v>
      </c>
      <c r="F33" s="40"/>
      <c r="G33" s="42"/>
      <c r="H33" s="85">
        <f t="shared" si="3"/>
        <v>0</v>
      </c>
      <c r="I33" s="43">
        <f t="shared" si="0"/>
        <v>0</v>
      </c>
      <c r="J33" s="44">
        <f t="shared" si="4"/>
        <v>0</v>
      </c>
    </row>
    <row r="34" spans="1:10" s="37" customFormat="1" ht="12.75">
      <c r="A34" s="38">
        <v>547</v>
      </c>
      <c r="B34" s="30" t="s">
        <v>49</v>
      </c>
      <c r="C34" s="40"/>
      <c r="D34" s="41"/>
      <c r="E34" s="84">
        <f t="shared" si="2"/>
        <v>0</v>
      </c>
      <c r="F34" s="40"/>
      <c r="G34" s="42"/>
      <c r="H34" s="85">
        <f t="shared" si="3"/>
        <v>0</v>
      </c>
      <c r="I34" s="43">
        <f t="shared" si="0"/>
        <v>0</v>
      </c>
      <c r="J34" s="44">
        <f t="shared" si="4"/>
        <v>0</v>
      </c>
    </row>
    <row r="35" spans="1:10" s="37" customFormat="1" ht="12.75">
      <c r="A35" s="38">
        <v>548</v>
      </c>
      <c r="B35" s="30" t="s">
        <v>50</v>
      </c>
      <c r="C35" s="40"/>
      <c r="D35" s="41"/>
      <c r="E35" s="84">
        <f t="shared" si="2"/>
        <v>0</v>
      </c>
      <c r="F35" s="40"/>
      <c r="G35" s="42"/>
      <c r="H35" s="85">
        <f t="shared" si="3"/>
        <v>0</v>
      </c>
      <c r="I35" s="43">
        <f t="shared" si="0"/>
        <v>0</v>
      </c>
      <c r="J35" s="44">
        <f t="shared" si="4"/>
        <v>0</v>
      </c>
    </row>
    <row r="36" spans="1:10" s="37" customFormat="1" ht="12.75">
      <c r="A36" s="38">
        <v>549</v>
      </c>
      <c r="B36" s="86" t="s">
        <v>51</v>
      </c>
      <c r="C36" s="40">
        <v>3</v>
      </c>
      <c r="D36" s="41"/>
      <c r="E36" s="84">
        <f t="shared" si="2"/>
        <v>3</v>
      </c>
      <c r="F36" s="40">
        <v>3</v>
      </c>
      <c r="G36" s="42"/>
      <c r="H36" s="85">
        <f t="shared" si="3"/>
        <v>3</v>
      </c>
      <c r="I36" s="43">
        <f t="shared" si="0"/>
        <v>100</v>
      </c>
      <c r="J36" s="44">
        <f t="shared" si="4"/>
        <v>0</v>
      </c>
    </row>
    <row r="37" spans="1:10" s="65" customFormat="1" ht="28.5" customHeight="1">
      <c r="A37" s="87" t="s">
        <v>52</v>
      </c>
      <c r="B37" s="88" t="s">
        <v>53</v>
      </c>
      <c r="C37" s="89">
        <v>13.7</v>
      </c>
      <c r="D37" s="90"/>
      <c r="E37" s="91">
        <f t="shared" si="2"/>
        <v>13.7</v>
      </c>
      <c r="F37" s="92">
        <v>14</v>
      </c>
      <c r="G37" s="93">
        <f>D37</f>
        <v>0</v>
      </c>
      <c r="H37" s="94">
        <f t="shared" si="3"/>
        <v>14</v>
      </c>
      <c r="I37" s="43">
        <f t="shared" si="0"/>
        <v>102.18978102189782</v>
      </c>
      <c r="J37" s="44">
        <f t="shared" si="4"/>
        <v>0</v>
      </c>
    </row>
    <row r="38" spans="1:10" s="65" customFormat="1" ht="12.75">
      <c r="A38" s="95">
        <v>562</v>
      </c>
      <c r="B38" s="86" t="s">
        <v>54</v>
      </c>
      <c r="C38" s="96"/>
      <c r="D38" s="97"/>
      <c r="E38" s="80">
        <f t="shared" si="2"/>
        <v>0</v>
      </c>
      <c r="F38" s="40">
        <f aca="true" t="shared" si="6" ref="F38:F42">C38*1.01</f>
        <v>0</v>
      </c>
      <c r="G38" s="98">
        <f aca="true" t="shared" si="7" ref="G38:G42">D38*1.01</f>
        <v>0</v>
      </c>
      <c r="H38" s="99">
        <f t="shared" si="3"/>
        <v>0</v>
      </c>
      <c r="I38" s="43">
        <f t="shared" si="0"/>
        <v>0</v>
      </c>
      <c r="J38" s="44">
        <f t="shared" si="4"/>
        <v>0</v>
      </c>
    </row>
    <row r="39" spans="1:10" s="65" customFormat="1" ht="15" customHeight="1">
      <c r="A39" s="95">
        <v>563</v>
      </c>
      <c r="B39" s="86" t="s">
        <v>55</v>
      </c>
      <c r="C39" s="96"/>
      <c r="D39" s="97"/>
      <c r="E39" s="80">
        <f t="shared" si="2"/>
        <v>0</v>
      </c>
      <c r="F39" s="40">
        <f t="shared" si="6"/>
        <v>0</v>
      </c>
      <c r="G39" s="98">
        <f t="shared" si="7"/>
        <v>0</v>
      </c>
      <c r="H39" s="99">
        <f t="shared" si="3"/>
        <v>0</v>
      </c>
      <c r="I39" s="43">
        <f t="shared" si="0"/>
        <v>0</v>
      </c>
      <c r="J39" s="44">
        <f t="shared" si="4"/>
        <v>0</v>
      </c>
    </row>
    <row r="40" spans="1:10" s="65" customFormat="1" ht="12.75">
      <c r="A40" s="95">
        <v>569</v>
      </c>
      <c r="B40" s="86" t="s">
        <v>56</v>
      </c>
      <c r="C40" s="96"/>
      <c r="D40" s="97"/>
      <c r="E40" s="80">
        <f t="shared" si="2"/>
        <v>0</v>
      </c>
      <c r="F40" s="40">
        <f t="shared" si="6"/>
        <v>0</v>
      </c>
      <c r="G40" s="98">
        <f t="shared" si="7"/>
        <v>0</v>
      </c>
      <c r="H40" s="99">
        <f t="shared" si="3"/>
        <v>0</v>
      </c>
      <c r="I40" s="43">
        <f t="shared" si="0"/>
        <v>0</v>
      </c>
      <c r="J40" s="44">
        <f t="shared" si="4"/>
        <v>0</v>
      </c>
    </row>
    <row r="41" spans="1:10" s="37" customFormat="1" ht="12.75">
      <c r="A41" s="95">
        <v>557</v>
      </c>
      <c r="B41" s="86" t="s">
        <v>57</v>
      </c>
      <c r="C41" s="96"/>
      <c r="D41" s="97"/>
      <c r="E41" s="80">
        <f t="shared" si="2"/>
        <v>0</v>
      </c>
      <c r="F41" s="40">
        <f t="shared" si="6"/>
        <v>0</v>
      </c>
      <c r="G41" s="98">
        <f t="shared" si="7"/>
        <v>0</v>
      </c>
      <c r="H41" s="99">
        <f t="shared" si="3"/>
        <v>0</v>
      </c>
      <c r="I41" s="43">
        <f t="shared" si="0"/>
        <v>0</v>
      </c>
      <c r="J41" s="44">
        <f t="shared" si="4"/>
        <v>0</v>
      </c>
    </row>
    <row r="42" spans="1:10" s="37" customFormat="1" ht="13.5">
      <c r="A42" s="100">
        <v>558</v>
      </c>
      <c r="B42" s="101" t="s">
        <v>58</v>
      </c>
      <c r="C42" s="102"/>
      <c r="D42" s="103"/>
      <c r="E42" s="104">
        <f t="shared" si="2"/>
        <v>0</v>
      </c>
      <c r="F42" s="102">
        <f t="shared" si="6"/>
        <v>0</v>
      </c>
      <c r="G42" s="105">
        <f t="shared" si="7"/>
        <v>0</v>
      </c>
      <c r="H42" s="106">
        <f t="shared" si="3"/>
        <v>0</v>
      </c>
      <c r="I42" s="107">
        <f t="shared" si="0"/>
        <v>0</v>
      </c>
      <c r="J42" s="108">
        <f t="shared" si="4"/>
        <v>0</v>
      </c>
    </row>
    <row r="43" spans="1:10" s="114" customFormat="1" ht="22.5" customHeight="1">
      <c r="A43" s="109" t="s">
        <v>59</v>
      </c>
      <c r="B43" s="109"/>
      <c r="C43" s="110">
        <f>SUM(C44:C58)</f>
        <v>6996.484</v>
      </c>
      <c r="D43" s="23">
        <f>SUM(D44:D58)</f>
        <v>0</v>
      </c>
      <c r="E43" s="24">
        <f>SUM(E44:E58)</f>
        <v>6996.484</v>
      </c>
      <c r="F43" s="22">
        <f>SUM(F44:F58)</f>
        <v>6923.313999999999</v>
      </c>
      <c r="G43" s="111">
        <f>SUM(G44:G58)</f>
        <v>0</v>
      </c>
      <c r="H43" s="24">
        <f>SUM(H44:H58)</f>
        <v>6923.313999999999</v>
      </c>
      <c r="I43" s="112">
        <f t="shared" si="0"/>
        <v>98.954188989784</v>
      </c>
      <c r="J43" s="113">
        <f t="shared" si="4"/>
        <v>0</v>
      </c>
    </row>
    <row r="44" spans="1:10" s="37" customFormat="1" ht="12.75">
      <c r="A44" s="115">
        <v>601</v>
      </c>
      <c r="B44" s="30" t="s">
        <v>60</v>
      </c>
      <c r="C44" s="40"/>
      <c r="D44" s="41"/>
      <c r="E44" s="33">
        <f aca="true" t="shared" si="8" ref="E44:E66">C44+D44</f>
        <v>0</v>
      </c>
      <c r="F44" s="40"/>
      <c r="G44" s="40"/>
      <c r="H44" s="99">
        <f aca="true" t="shared" si="9" ref="H44:H57">F44+G44</f>
        <v>0</v>
      </c>
      <c r="I44" s="116">
        <f t="shared" si="0"/>
        <v>0</v>
      </c>
      <c r="J44" s="117">
        <f t="shared" si="4"/>
        <v>0</v>
      </c>
    </row>
    <row r="45" spans="1:10" s="37" customFormat="1" ht="12.75">
      <c r="A45" s="118">
        <v>602</v>
      </c>
      <c r="B45" s="30" t="s">
        <v>61</v>
      </c>
      <c r="C45" s="40"/>
      <c r="D45" s="41"/>
      <c r="E45" s="33">
        <f t="shared" si="8"/>
        <v>0</v>
      </c>
      <c r="F45" s="40"/>
      <c r="G45" s="40"/>
      <c r="H45" s="99">
        <f t="shared" si="9"/>
        <v>0</v>
      </c>
      <c r="I45" s="43">
        <f t="shared" si="0"/>
        <v>0</v>
      </c>
      <c r="J45" s="44">
        <f t="shared" si="4"/>
        <v>0</v>
      </c>
    </row>
    <row r="46" spans="1:10" s="37" customFormat="1" ht="12.75">
      <c r="A46" s="118">
        <v>603</v>
      </c>
      <c r="B46" s="30" t="s">
        <v>62</v>
      </c>
      <c r="C46" s="40"/>
      <c r="D46" s="41"/>
      <c r="E46" s="33">
        <f t="shared" si="8"/>
        <v>0</v>
      </c>
      <c r="F46" s="40"/>
      <c r="G46" s="40"/>
      <c r="H46" s="99">
        <f t="shared" si="9"/>
        <v>0</v>
      </c>
      <c r="I46" s="43">
        <f t="shared" si="0"/>
        <v>0</v>
      </c>
      <c r="J46" s="44">
        <f t="shared" si="4"/>
        <v>0</v>
      </c>
    </row>
    <row r="47" spans="1:10" s="37" customFormat="1" ht="12.75">
      <c r="A47" s="118">
        <v>604</v>
      </c>
      <c r="B47" s="30" t="s">
        <v>63</v>
      </c>
      <c r="C47" s="40"/>
      <c r="D47" s="41"/>
      <c r="E47" s="33">
        <f t="shared" si="8"/>
        <v>0</v>
      </c>
      <c r="F47" s="40"/>
      <c r="G47" s="40"/>
      <c r="H47" s="99">
        <f t="shared" si="9"/>
        <v>0</v>
      </c>
      <c r="I47" s="43">
        <f t="shared" si="0"/>
        <v>0</v>
      </c>
      <c r="J47" s="44">
        <f t="shared" si="4"/>
        <v>0</v>
      </c>
    </row>
    <row r="48" spans="1:10" s="37" customFormat="1" ht="12.75">
      <c r="A48" s="118">
        <v>609</v>
      </c>
      <c r="B48" s="30" t="s">
        <v>64</v>
      </c>
      <c r="C48" s="40"/>
      <c r="D48" s="41"/>
      <c r="E48" s="33">
        <f t="shared" si="8"/>
        <v>0</v>
      </c>
      <c r="F48" s="40"/>
      <c r="G48" s="40"/>
      <c r="H48" s="99">
        <f t="shared" si="9"/>
        <v>0</v>
      </c>
      <c r="I48" s="43">
        <f t="shared" si="0"/>
        <v>0</v>
      </c>
      <c r="J48" s="44">
        <f t="shared" si="4"/>
        <v>0</v>
      </c>
    </row>
    <row r="49" spans="1:10" s="37" customFormat="1" ht="25.5">
      <c r="A49" s="118" t="s">
        <v>65</v>
      </c>
      <c r="B49" s="30" t="s">
        <v>66</v>
      </c>
      <c r="C49" s="40"/>
      <c r="D49" s="41"/>
      <c r="E49" s="33">
        <f t="shared" si="8"/>
        <v>0</v>
      </c>
      <c r="F49" s="40"/>
      <c r="G49" s="40"/>
      <c r="H49" s="99">
        <f t="shared" si="9"/>
        <v>0</v>
      </c>
      <c r="I49" s="43">
        <f t="shared" si="0"/>
        <v>0</v>
      </c>
      <c r="J49" s="44">
        <f t="shared" si="4"/>
        <v>0</v>
      </c>
    </row>
    <row r="50" spans="1:10" s="37" customFormat="1" ht="12.75">
      <c r="A50" s="118">
        <v>643</v>
      </c>
      <c r="B50" s="30" t="s">
        <v>67</v>
      </c>
      <c r="C50" s="40"/>
      <c r="D50" s="41"/>
      <c r="E50" s="33">
        <f t="shared" si="8"/>
        <v>0</v>
      </c>
      <c r="F50" s="40"/>
      <c r="G50" s="40"/>
      <c r="H50" s="99">
        <f t="shared" si="9"/>
        <v>0</v>
      </c>
      <c r="I50" s="43">
        <f t="shared" si="0"/>
        <v>0</v>
      </c>
      <c r="J50" s="44">
        <f t="shared" si="4"/>
        <v>0</v>
      </c>
    </row>
    <row r="51" spans="1:10" s="37" customFormat="1" ht="12.75">
      <c r="A51" s="118">
        <v>644</v>
      </c>
      <c r="B51" s="30" t="s">
        <v>68</v>
      </c>
      <c r="C51" s="40"/>
      <c r="D51" s="41"/>
      <c r="E51" s="33">
        <f t="shared" si="8"/>
        <v>0</v>
      </c>
      <c r="F51" s="40"/>
      <c r="G51" s="40"/>
      <c r="H51" s="99">
        <f t="shared" si="9"/>
        <v>0</v>
      </c>
      <c r="I51" s="43">
        <f t="shared" si="0"/>
        <v>0</v>
      </c>
      <c r="J51" s="44">
        <f t="shared" si="4"/>
        <v>0</v>
      </c>
    </row>
    <row r="52" spans="1:10" s="37" customFormat="1" ht="12.75" customHeight="1">
      <c r="A52" s="118" t="s">
        <v>69</v>
      </c>
      <c r="B52" s="30" t="s">
        <v>70</v>
      </c>
      <c r="C52" s="40"/>
      <c r="D52" s="41"/>
      <c r="E52" s="33">
        <f t="shared" si="8"/>
        <v>0</v>
      </c>
      <c r="F52" s="40"/>
      <c r="G52" s="40"/>
      <c r="H52" s="99">
        <f t="shared" si="9"/>
        <v>0</v>
      </c>
      <c r="I52" s="43">
        <f t="shared" si="0"/>
        <v>0</v>
      </c>
      <c r="J52" s="44">
        <f t="shared" si="4"/>
        <v>0</v>
      </c>
    </row>
    <row r="53" spans="1:10" s="37" customFormat="1" ht="12.75">
      <c r="A53" s="118">
        <v>648</v>
      </c>
      <c r="B53" s="30" t="s">
        <v>71</v>
      </c>
      <c r="C53" s="40"/>
      <c r="D53" s="41"/>
      <c r="E53" s="33">
        <f t="shared" si="8"/>
        <v>0</v>
      </c>
      <c r="F53" s="40"/>
      <c r="G53" s="40"/>
      <c r="H53" s="99">
        <f t="shared" si="9"/>
        <v>0</v>
      </c>
      <c r="I53" s="43">
        <f t="shared" si="0"/>
        <v>0</v>
      </c>
      <c r="J53" s="44">
        <f t="shared" si="4"/>
        <v>0</v>
      </c>
    </row>
    <row r="54" spans="1:10" s="37" customFormat="1" ht="12.75">
      <c r="A54" s="118">
        <v>649</v>
      </c>
      <c r="B54" s="30" t="s">
        <v>72</v>
      </c>
      <c r="C54" s="40"/>
      <c r="D54" s="41"/>
      <c r="E54" s="33">
        <f t="shared" si="8"/>
        <v>0</v>
      </c>
      <c r="F54" s="40"/>
      <c r="G54" s="40"/>
      <c r="H54" s="99">
        <f t="shared" si="9"/>
        <v>0</v>
      </c>
      <c r="I54" s="43">
        <f t="shared" si="0"/>
        <v>0</v>
      </c>
      <c r="J54" s="44">
        <f t="shared" si="4"/>
        <v>0</v>
      </c>
    </row>
    <row r="55" spans="1:10" s="119" customFormat="1" ht="12.75" customHeight="1">
      <c r="A55" s="118">
        <v>662</v>
      </c>
      <c r="B55" s="30" t="s">
        <v>54</v>
      </c>
      <c r="C55" s="40"/>
      <c r="D55" s="41"/>
      <c r="E55" s="33">
        <f t="shared" si="8"/>
        <v>0</v>
      </c>
      <c r="F55" s="40"/>
      <c r="G55" s="40"/>
      <c r="H55" s="99">
        <f t="shared" si="9"/>
        <v>0</v>
      </c>
      <c r="I55" s="43">
        <f t="shared" si="0"/>
        <v>0</v>
      </c>
      <c r="J55" s="44">
        <f t="shared" si="4"/>
        <v>0</v>
      </c>
    </row>
    <row r="56" spans="1:10" s="119" customFormat="1" ht="12.75">
      <c r="A56" s="118">
        <v>663</v>
      </c>
      <c r="B56" s="30" t="s">
        <v>73</v>
      </c>
      <c r="C56" s="40"/>
      <c r="D56" s="41"/>
      <c r="E56" s="33">
        <f t="shared" si="8"/>
        <v>0</v>
      </c>
      <c r="F56" s="40"/>
      <c r="G56" s="40"/>
      <c r="H56" s="99">
        <f t="shared" si="9"/>
        <v>0</v>
      </c>
      <c r="I56" s="43">
        <f t="shared" si="0"/>
        <v>0</v>
      </c>
      <c r="J56" s="44">
        <f t="shared" si="4"/>
        <v>0</v>
      </c>
    </row>
    <row r="57" spans="1:10" s="119" customFormat="1" ht="12.75">
      <c r="A57" s="118">
        <v>669</v>
      </c>
      <c r="B57" s="30" t="s">
        <v>74</v>
      </c>
      <c r="C57" s="40"/>
      <c r="D57" s="41"/>
      <c r="E57" s="33">
        <f t="shared" si="8"/>
        <v>0</v>
      </c>
      <c r="F57" s="40"/>
      <c r="G57" s="40"/>
      <c r="H57" s="99">
        <f t="shared" si="9"/>
        <v>0</v>
      </c>
      <c r="I57" s="43">
        <f t="shared" si="0"/>
        <v>0</v>
      </c>
      <c r="J57" s="44">
        <f t="shared" si="4"/>
        <v>0</v>
      </c>
    </row>
    <row r="58" spans="1:10" s="124" customFormat="1" ht="28.5" customHeight="1">
      <c r="A58" s="60">
        <v>672</v>
      </c>
      <c r="B58" s="61" t="s">
        <v>75</v>
      </c>
      <c r="C58" s="120">
        <f>SUM(C59:C63)</f>
        <v>6996.484</v>
      </c>
      <c r="D58" s="121">
        <f>SUM(D59:D63)</f>
        <v>0</v>
      </c>
      <c r="E58" s="122">
        <f t="shared" si="8"/>
        <v>6996.484</v>
      </c>
      <c r="F58" s="120">
        <f>SUM(F59:F63)</f>
        <v>6923.313999999999</v>
      </c>
      <c r="G58" s="123">
        <f>SUM(G59:G63)</f>
        <v>0</v>
      </c>
      <c r="H58" s="121">
        <f>SUM(H59:H63)</f>
        <v>6923.313999999999</v>
      </c>
      <c r="I58" s="43">
        <f t="shared" si="0"/>
        <v>98.954188989784</v>
      </c>
      <c r="J58" s="44">
        <f t="shared" si="4"/>
        <v>0</v>
      </c>
    </row>
    <row r="59" spans="1:10" s="119" customFormat="1" ht="28.5" customHeight="1">
      <c r="A59" s="50" t="s">
        <v>76</v>
      </c>
      <c r="B59" s="51" t="s">
        <v>77</v>
      </c>
      <c r="C59" s="125">
        <v>612.33</v>
      </c>
      <c r="D59" s="126"/>
      <c r="E59" s="127">
        <f t="shared" si="8"/>
        <v>612.33</v>
      </c>
      <c r="F59" s="125">
        <v>581.985</v>
      </c>
      <c r="G59" s="128"/>
      <c r="H59" s="129">
        <f aca="true" t="shared" si="10" ref="H59:H66">F59+G59</f>
        <v>581.985</v>
      </c>
      <c r="I59" s="43">
        <f t="shared" si="0"/>
        <v>95.04433883690166</v>
      </c>
      <c r="J59" s="44">
        <f t="shared" si="4"/>
        <v>0</v>
      </c>
    </row>
    <row r="60" spans="1:10" s="119" customFormat="1" ht="25.5">
      <c r="A60" s="130" t="s">
        <v>78</v>
      </c>
      <c r="B60" s="131" t="s">
        <v>79</v>
      </c>
      <c r="C60" s="132">
        <v>6384.154</v>
      </c>
      <c r="D60" s="133"/>
      <c r="E60" s="134">
        <f t="shared" si="8"/>
        <v>6384.154</v>
      </c>
      <c r="F60" s="135">
        <v>6341.329</v>
      </c>
      <c r="G60" s="136"/>
      <c r="H60" s="137">
        <f t="shared" si="10"/>
        <v>6341.329</v>
      </c>
      <c r="I60" s="43">
        <f t="shared" si="0"/>
        <v>99.32919851244189</v>
      </c>
      <c r="J60" s="44">
        <f t="shared" si="4"/>
        <v>0</v>
      </c>
    </row>
    <row r="61" spans="1:10" s="119" customFormat="1" ht="12.75">
      <c r="A61" s="130" t="s">
        <v>78</v>
      </c>
      <c r="B61" s="138" t="s">
        <v>80</v>
      </c>
      <c r="C61" s="139"/>
      <c r="D61" s="140"/>
      <c r="E61" s="134">
        <f t="shared" si="8"/>
        <v>0</v>
      </c>
      <c r="F61" s="141"/>
      <c r="G61" s="142"/>
      <c r="H61" s="137">
        <f t="shared" si="10"/>
        <v>0</v>
      </c>
      <c r="I61" s="43">
        <f t="shared" si="0"/>
        <v>0</v>
      </c>
      <c r="J61" s="44">
        <f t="shared" si="4"/>
        <v>0</v>
      </c>
    </row>
    <row r="62" spans="1:10" s="119" customFormat="1" ht="38.25">
      <c r="A62" s="130" t="s">
        <v>78</v>
      </c>
      <c r="B62" s="131" t="s">
        <v>81</v>
      </c>
      <c r="C62" s="139"/>
      <c r="D62" s="140"/>
      <c r="E62" s="134">
        <f t="shared" si="8"/>
        <v>0</v>
      </c>
      <c r="F62" s="141"/>
      <c r="G62" s="142"/>
      <c r="H62" s="137">
        <f t="shared" si="10"/>
        <v>0</v>
      </c>
      <c r="I62" s="43">
        <f t="shared" si="0"/>
        <v>0</v>
      </c>
      <c r="J62" s="44">
        <f t="shared" si="4"/>
        <v>0</v>
      </c>
    </row>
    <row r="63" spans="1:10" s="119" customFormat="1" ht="26.25">
      <c r="A63" s="130" t="s">
        <v>78</v>
      </c>
      <c r="B63" s="138" t="s">
        <v>82</v>
      </c>
      <c r="C63" s="139"/>
      <c r="D63" s="140"/>
      <c r="E63" s="134">
        <f t="shared" si="8"/>
        <v>0</v>
      </c>
      <c r="F63" s="139"/>
      <c r="G63" s="142"/>
      <c r="H63" s="137">
        <f t="shared" si="10"/>
        <v>0</v>
      </c>
      <c r="I63" s="107">
        <f t="shared" si="0"/>
        <v>0</v>
      </c>
      <c r="J63" s="108">
        <f t="shared" si="4"/>
        <v>0</v>
      </c>
    </row>
    <row r="64" spans="1:10" s="119" customFormat="1" ht="19.5" customHeight="1">
      <c r="A64" s="143" t="s">
        <v>83</v>
      </c>
      <c r="B64" s="143"/>
      <c r="C64" s="144">
        <f>C43-C9</f>
        <v>148.29700000000048</v>
      </c>
      <c r="D64" s="145">
        <f>D43-D9</f>
        <v>0</v>
      </c>
      <c r="E64" s="146">
        <f t="shared" si="8"/>
        <v>148.29700000000048</v>
      </c>
      <c r="F64" s="144">
        <f>F43-F9</f>
        <v>164.2248699999991</v>
      </c>
      <c r="G64" s="147">
        <f>G43-G9</f>
        <v>0</v>
      </c>
      <c r="H64" s="148">
        <f t="shared" si="10"/>
        <v>164.2248699999991</v>
      </c>
      <c r="I64" s="149">
        <f t="shared" si="0"/>
        <v>110.74052071181384</v>
      </c>
      <c r="J64" s="150">
        <f t="shared" si="4"/>
        <v>0</v>
      </c>
    </row>
    <row r="65" spans="1:10" s="119" customFormat="1" ht="12.75">
      <c r="A65" s="29">
        <v>591</v>
      </c>
      <c r="B65" s="30" t="s">
        <v>84</v>
      </c>
      <c r="C65" s="151"/>
      <c r="D65" s="152"/>
      <c r="E65" s="153">
        <f t="shared" si="8"/>
        <v>0</v>
      </c>
      <c r="F65" s="151"/>
      <c r="G65" s="34"/>
      <c r="H65" s="154">
        <f t="shared" si="10"/>
        <v>0</v>
      </c>
      <c r="I65" s="116">
        <f t="shared" si="0"/>
        <v>0</v>
      </c>
      <c r="J65" s="117">
        <f t="shared" si="4"/>
        <v>0</v>
      </c>
    </row>
    <row r="66" spans="1:10" s="119" customFormat="1" ht="13.5">
      <c r="A66" s="95">
        <v>595</v>
      </c>
      <c r="B66" s="155" t="s">
        <v>85</v>
      </c>
      <c r="C66" s="156"/>
      <c r="D66" s="157"/>
      <c r="E66" s="158">
        <f t="shared" si="8"/>
        <v>0</v>
      </c>
      <c r="F66" s="156"/>
      <c r="G66" s="159"/>
      <c r="H66" s="154">
        <f t="shared" si="10"/>
        <v>0</v>
      </c>
      <c r="I66" s="107">
        <f t="shared" si="0"/>
        <v>0</v>
      </c>
      <c r="J66" s="108">
        <f t="shared" si="4"/>
        <v>0</v>
      </c>
    </row>
    <row r="67" spans="1:10" s="119" customFormat="1" ht="22.5" customHeight="1">
      <c r="A67" s="160" t="s">
        <v>86</v>
      </c>
      <c r="B67" s="160"/>
      <c r="C67" s="161">
        <f>C64-C65-C66</f>
        <v>148.29700000000048</v>
      </c>
      <c r="D67" s="162">
        <f>D64-D65-D66</f>
        <v>0</v>
      </c>
      <c r="E67" s="163">
        <f>E64-E65-E66</f>
        <v>148.29700000000048</v>
      </c>
      <c r="F67" s="161">
        <f>F64-F65-F66</f>
        <v>164.2248699999991</v>
      </c>
      <c r="G67" s="25">
        <f>G64-G65-G66</f>
        <v>0</v>
      </c>
      <c r="H67" s="24">
        <f>H64-H65-H66</f>
        <v>164.2248699999991</v>
      </c>
      <c r="I67" s="164">
        <f t="shared" si="0"/>
        <v>110.74052071181384</v>
      </c>
      <c r="J67" s="165">
        <f t="shared" si="4"/>
        <v>0</v>
      </c>
    </row>
    <row r="68" spans="1:10" s="119" customFormat="1" ht="19.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s="119" customFormat="1" ht="13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s="119" customFormat="1" ht="13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s="119" customFormat="1" ht="13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s="119" customFormat="1" ht="13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s="119" customFormat="1" ht="13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s="119" customFormat="1" ht="13.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s="119" customFormat="1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s="119" customFormat="1" ht="16.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s="166" customFormat="1" ht="87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s="167" customFormat="1" ht="15.75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="59" customFormat="1" ht="15"/>
    <row r="80" s="59" customFormat="1" ht="15"/>
    <row r="81" s="59" customFormat="1" ht="15"/>
    <row r="82" s="59" customFormat="1" ht="15">
      <c r="A82" s="168"/>
    </row>
    <row r="83" s="59" customFormat="1" ht="15">
      <c r="A83" s="168"/>
    </row>
    <row r="84" s="59" customFormat="1" ht="15">
      <c r="A84" s="168"/>
    </row>
    <row r="85" s="59" customFormat="1" ht="15"/>
    <row r="86" spans="1:4" s="59" customFormat="1" ht="15">
      <c r="A86" s="169"/>
      <c r="B86" s="169"/>
      <c r="C86" s="170"/>
      <c r="D86" s="170"/>
    </row>
    <row r="87" spans="1:4" s="59" customFormat="1" ht="15">
      <c r="A87" s="169"/>
      <c r="B87" s="169"/>
      <c r="C87" s="171"/>
      <c r="D87" s="171"/>
    </row>
    <row r="88" spans="1:4" s="59" customFormat="1" ht="15">
      <c r="A88" s="169"/>
      <c r="B88" s="169"/>
      <c r="C88" s="171"/>
      <c r="D88" s="171"/>
    </row>
    <row r="89" spans="1:4" s="59" customFormat="1" ht="15">
      <c r="A89" s="169"/>
      <c r="B89" s="169"/>
      <c r="C89" s="171"/>
      <c r="D89" s="171"/>
    </row>
    <row r="90" s="59" customFormat="1" ht="15">
      <c r="A90" s="168"/>
    </row>
    <row r="91" s="59" customFormat="1" ht="15">
      <c r="A91" s="168"/>
    </row>
    <row r="92" s="59" customFormat="1" ht="15">
      <c r="A92" s="168"/>
    </row>
    <row r="93" s="59" customFormat="1" ht="15"/>
    <row r="94" s="59" customFormat="1" ht="15">
      <c r="A94" s="168"/>
    </row>
    <row r="95" spans="1:10" s="172" customFormat="1" ht="15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s="172" customFormat="1" ht="15">
      <c r="A96" s="168"/>
      <c r="B96" s="59"/>
      <c r="C96" s="59"/>
      <c r="D96" s="59"/>
      <c r="E96" s="59"/>
      <c r="F96" s="59"/>
      <c r="G96" s="59"/>
      <c r="H96" s="59"/>
      <c r="I96" s="59"/>
      <c r="J96" s="59"/>
    </row>
    <row r="97" spans="1:10" s="172" customFormat="1" ht="15">
      <c r="A97" s="168"/>
      <c r="B97" s="59"/>
      <c r="C97" s="59"/>
      <c r="D97" s="59"/>
      <c r="E97" s="59"/>
      <c r="F97" s="59"/>
      <c r="G97" s="59"/>
      <c r="H97" s="59"/>
      <c r="I97" s="59"/>
      <c r="J97" s="59"/>
    </row>
    <row r="98" s="172" customFormat="1" ht="12.75">
      <c r="A98" s="7"/>
    </row>
    <row r="99" s="172" customFormat="1" ht="12.75">
      <c r="A99" s="7"/>
    </row>
    <row r="100" s="172" customFormat="1" ht="12.75">
      <c r="A100" s="7"/>
    </row>
    <row r="101" s="172" customFormat="1" ht="12.75">
      <c r="A101" s="7"/>
    </row>
    <row r="102" s="172" customFormat="1" ht="12.75">
      <c r="A102" s="7"/>
    </row>
    <row r="103" s="172" customFormat="1" ht="12.75">
      <c r="A103" s="7"/>
    </row>
    <row r="104" s="172" customFormat="1" ht="12.75">
      <c r="A104" s="7"/>
    </row>
    <row r="105" s="172" customFormat="1" ht="12.75">
      <c r="A105" s="7"/>
    </row>
    <row r="106" s="172" customFormat="1" ht="12.75">
      <c r="A106" s="7"/>
    </row>
    <row r="107" s="172" customFormat="1" ht="15" customHeight="1">
      <c r="A107" s="7"/>
    </row>
    <row r="108" s="172" customFormat="1" ht="15" customHeight="1">
      <c r="A108" s="7"/>
    </row>
    <row r="109" s="172" customFormat="1" ht="12.75">
      <c r="A109" s="7"/>
    </row>
    <row r="110" s="172" customFormat="1" ht="12.75">
      <c r="A110" s="7"/>
    </row>
    <row r="111" s="172" customFormat="1" ht="12.75">
      <c r="A111" s="7"/>
    </row>
    <row r="112" s="172" customFormat="1" ht="12.75">
      <c r="A112" s="7"/>
    </row>
    <row r="113" s="172" customFormat="1" ht="12.75">
      <c r="A113" s="7"/>
    </row>
    <row r="114" s="172" customFormat="1" ht="12.75">
      <c r="A114" s="7"/>
    </row>
    <row r="115" s="172" customFormat="1" ht="12.75">
      <c r="A115" s="7"/>
    </row>
    <row r="116" s="172" customFormat="1" ht="12.75">
      <c r="A116" s="7"/>
    </row>
    <row r="117" s="172" customFormat="1" ht="12.75">
      <c r="A117" s="7"/>
    </row>
    <row r="118" s="172" customFormat="1" ht="12.75">
      <c r="A118" s="7"/>
    </row>
    <row r="119" s="172" customFormat="1" ht="12.75">
      <c r="A119" s="7"/>
    </row>
    <row r="120" s="172" customFormat="1" ht="12.75">
      <c r="A120" s="7"/>
    </row>
    <row r="121" s="172" customFormat="1" ht="12.75">
      <c r="A121" s="7"/>
    </row>
    <row r="122" s="172" customFormat="1" ht="12.75">
      <c r="A122" s="7"/>
    </row>
    <row r="123" s="172" customFormat="1" ht="12.75">
      <c r="A123" s="7"/>
    </row>
    <row r="124" s="172" customFormat="1" ht="12.75">
      <c r="A124" s="7"/>
    </row>
    <row r="125" s="172" customFormat="1" ht="12.75">
      <c r="A125" s="7"/>
    </row>
    <row r="126" s="172" customFormat="1" ht="12.75">
      <c r="A126" s="7"/>
    </row>
    <row r="127" s="172" customFormat="1" ht="12.75">
      <c r="A127" s="7"/>
    </row>
    <row r="128" s="172" customFormat="1" ht="12.75">
      <c r="A128" s="7"/>
    </row>
    <row r="129" s="172" customFormat="1" ht="12.75">
      <c r="A129" s="7"/>
    </row>
    <row r="130" s="172" customFormat="1" ht="12.75">
      <c r="A130" s="7"/>
    </row>
    <row r="131" s="172" customFormat="1" ht="12.75">
      <c r="A131" s="7"/>
    </row>
    <row r="132" s="172" customFormat="1" ht="12.75">
      <c r="A132" s="7"/>
    </row>
    <row r="133" s="172" customFormat="1" ht="12.75">
      <c r="A133" s="7"/>
    </row>
    <row r="134" s="172" customFormat="1" ht="12.75">
      <c r="A134" s="7"/>
    </row>
    <row r="135" s="172" customFormat="1" ht="12.75">
      <c r="A135" s="7"/>
    </row>
    <row r="136" s="172" customFormat="1" ht="12.75">
      <c r="A136" s="7"/>
    </row>
    <row r="137" s="172" customFormat="1" ht="12.75">
      <c r="A137" s="7"/>
    </row>
    <row r="138" s="172" customFormat="1" ht="12.75">
      <c r="A138" s="7"/>
    </row>
    <row r="139" s="172" customFormat="1" ht="12.75">
      <c r="A139" s="7"/>
    </row>
    <row r="140" s="172" customFormat="1" ht="12.75">
      <c r="A140" s="7"/>
    </row>
    <row r="141" s="172" customFormat="1" ht="12.75">
      <c r="A141" s="7"/>
    </row>
    <row r="142" s="172" customFormat="1" ht="12.75">
      <c r="A142" s="7"/>
    </row>
    <row r="143" s="172" customFormat="1" ht="12.75">
      <c r="A143" s="7"/>
    </row>
    <row r="144" s="172" customFormat="1" ht="12.75">
      <c r="A144" s="7"/>
    </row>
    <row r="145" s="172" customFormat="1" ht="12.75">
      <c r="A145" s="7"/>
    </row>
    <row r="146" s="172" customFormat="1" ht="12.75">
      <c r="A146" s="7"/>
    </row>
    <row r="147" s="172" customFormat="1" ht="12.75">
      <c r="A147" s="7"/>
    </row>
    <row r="148" s="172" customFormat="1" ht="12.75">
      <c r="A148" s="7"/>
    </row>
    <row r="149" s="172" customFormat="1" ht="12.75">
      <c r="A149" s="7"/>
    </row>
    <row r="150" s="172" customFormat="1" ht="12.75">
      <c r="A150" s="7"/>
    </row>
    <row r="151" s="172" customFormat="1" ht="12.75">
      <c r="A151" s="7"/>
    </row>
    <row r="152" s="172" customFormat="1" ht="12.75">
      <c r="A152" s="7"/>
    </row>
    <row r="153" s="172" customFormat="1" ht="12.75">
      <c r="A153" s="7"/>
    </row>
    <row r="154" s="172" customFormat="1" ht="12.75">
      <c r="A154" s="7"/>
    </row>
    <row r="155" s="172" customFormat="1" ht="12.75">
      <c r="A155" s="7"/>
    </row>
    <row r="156" s="172" customFormat="1" ht="12.75">
      <c r="A156" s="7"/>
    </row>
    <row r="157" s="172" customFormat="1" ht="12.75">
      <c r="A157" s="7"/>
    </row>
    <row r="158" s="172" customFormat="1" ht="12.75">
      <c r="A158" s="7"/>
    </row>
    <row r="159" s="172" customFormat="1" ht="12.75">
      <c r="A159" s="7"/>
    </row>
    <row r="160" s="172" customFormat="1" ht="12.75">
      <c r="A160" s="7"/>
    </row>
    <row r="161" s="172" customFormat="1" ht="12.75">
      <c r="A161" s="7"/>
    </row>
    <row r="162" s="172" customFormat="1" ht="12.75">
      <c r="A162" s="7"/>
    </row>
    <row r="163" s="172" customFormat="1" ht="12.75">
      <c r="A163" s="7"/>
    </row>
    <row r="164" s="172" customFormat="1" ht="12.75">
      <c r="A164" s="7"/>
    </row>
    <row r="165" s="172" customFormat="1" ht="12.75">
      <c r="A165" s="7"/>
    </row>
    <row r="166" s="172" customFormat="1" ht="12.75">
      <c r="A166" s="7"/>
    </row>
    <row r="167" s="172" customFormat="1" ht="12.75">
      <c r="A167" s="7"/>
    </row>
    <row r="168" s="172" customFormat="1" ht="12.75">
      <c r="A168" s="7"/>
    </row>
    <row r="169" s="172" customFormat="1" ht="12.75">
      <c r="A169" s="7"/>
    </row>
    <row r="170" s="172" customFormat="1" ht="12.75">
      <c r="A170" s="7"/>
    </row>
    <row r="171" s="172" customFormat="1" ht="12.75">
      <c r="A171" s="7"/>
    </row>
    <row r="172" s="172" customFormat="1" ht="12.75">
      <c r="A172" s="7"/>
    </row>
    <row r="173" s="172" customFormat="1" ht="12.75">
      <c r="A173" s="7"/>
    </row>
    <row r="174" s="172" customFormat="1" ht="12.75">
      <c r="A174" s="7"/>
    </row>
    <row r="175" s="172" customFormat="1" ht="12.75">
      <c r="A175" s="7"/>
    </row>
    <row r="176" s="172" customFormat="1" ht="12.75">
      <c r="A176" s="7"/>
    </row>
    <row r="177" s="172" customFormat="1" ht="12.75">
      <c r="A177" s="7"/>
    </row>
    <row r="178" s="172" customFormat="1" ht="12.75">
      <c r="A178" s="7"/>
    </row>
    <row r="179" s="172" customFormat="1" ht="12.75">
      <c r="A179" s="7"/>
    </row>
    <row r="180" s="172" customFormat="1" ht="12.75">
      <c r="A180" s="7"/>
    </row>
    <row r="181" s="172" customFormat="1" ht="12.75">
      <c r="A181" s="7"/>
    </row>
    <row r="182" s="172" customFormat="1" ht="12.75">
      <c r="A182" s="7"/>
    </row>
    <row r="183" s="172" customFormat="1" ht="12.75">
      <c r="A183" s="7"/>
    </row>
    <row r="184" s="172" customFormat="1" ht="12.75">
      <c r="A184" s="7"/>
    </row>
    <row r="185" s="172" customFormat="1" ht="12.75">
      <c r="A185" s="7"/>
    </row>
    <row r="186" s="172" customFormat="1" ht="12.75">
      <c r="A186" s="7"/>
    </row>
    <row r="187" s="172" customFormat="1" ht="12.75">
      <c r="A187" s="7"/>
    </row>
    <row r="188" s="172" customFormat="1" ht="12.75">
      <c r="A188" s="7"/>
    </row>
    <row r="189" s="172" customFormat="1" ht="12.75">
      <c r="A189" s="7"/>
    </row>
    <row r="190" s="172" customFormat="1" ht="12.75">
      <c r="A190" s="7"/>
    </row>
    <row r="191" s="172" customFormat="1" ht="12.75">
      <c r="A191" s="7"/>
    </row>
    <row r="192" s="172" customFormat="1" ht="12.75">
      <c r="A192" s="7"/>
    </row>
    <row r="193" s="172" customFormat="1" ht="12.75">
      <c r="A193" s="7"/>
    </row>
    <row r="194" s="172" customFormat="1" ht="12.75">
      <c r="A194" s="7"/>
    </row>
    <row r="195" s="172" customFormat="1" ht="12.75">
      <c r="A195" s="7"/>
    </row>
    <row r="196" s="172" customFormat="1" ht="12.75">
      <c r="A196" s="7"/>
    </row>
    <row r="197" s="172" customFormat="1" ht="12.75">
      <c r="A197" s="7"/>
    </row>
    <row r="198" s="172" customFormat="1" ht="12.75">
      <c r="A198" s="7"/>
    </row>
    <row r="199" s="172" customFormat="1" ht="12.75">
      <c r="A199" s="7"/>
    </row>
    <row r="200" s="172" customFormat="1" ht="12.75">
      <c r="A200" s="7"/>
    </row>
    <row r="201" s="172" customFormat="1" ht="12.75">
      <c r="A201" s="7"/>
    </row>
    <row r="202" s="172" customFormat="1" ht="12.75">
      <c r="A202" s="7"/>
    </row>
    <row r="203" s="172" customFormat="1" ht="12.75">
      <c r="A203" s="7"/>
    </row>
    <row r="204" s="172" customFormat="1" ht="12.75">
      <c r="A204" s="7"/>
    </row>
    <row r="205" s="172" customFormat="1" ht="12.75">
      <c r="A205" s="7"/>
    </row>
    <row r="206" s="172" customFormat="1" ht="12.75">
      <c r="A206" s="7"/>
    </row>
    <row r="207" s="172" customFormat="1" ht="12.75">
      <c r="A207" s="7"/>
    </row>
    <row r="208" s="172" customFormat="1" ht="12.75">
      <c r="A208" s="7"/>
    </row>
    <row r="209" s="172" customFormat="1" ht="12.75">
      <c r="A209" s="7"/>
    </row>
    <row r="210" s="172" customFormat="1" ht="12.75">
      <c r="A210" s="7"/>
    </row>
    <row r="211" s="172" customFormat="1" ht="12.75">
      <c r="A211" s="7"/>
    </row>
    <row r="212" s="172" customFormat="1" ht="12.75">
      <c r="A212" s="7"/>
    </row>
    <row r="213" s="172" customFormat="1" ht="12.75">
      <c r="A213" s="7"/>
    </row>
    <row r="214" s="172" customFormat="1" ht="12.75">
      <c r="A214" s="7"/>
    </row>
    <row r="215" s="172" customFormat="1" ht="12.75">
      <c r="A215" s="7"/>
    </row>
    <row r="216" s="172" customFormat="1" ht="12.75">
      <c r="A216" s="7"/>
    </row>
    <row r="217" s="172" customFormat="1" ht="12.75">
      <c r="A217" s="7"/>
    </row>
    <row r="218" s="172" customFormat="1" ht="12.75">
      <c r="A218" s="7"/>
    </row>
    <row r="219" s="172" customFormat="1" ht="12.75">
      <c r="A219" s="7"/>
    </row>
    <row r="220" s="172" customFormat="1" ht="12.75">
      <c r="A220" s="7"/>
    </row>
    <row r="221" s="172" customFormat="1" ht="12.75">
      <c r="A221" s="7"/>
    </row>
    <row r="222" s="172" customFormat="1" ht="12.75">
      <c r="A222" s="7"/>
    </row>
    <row r="223" s="172" customFormat="1" ht="12.75">
      <c r="A223" s="7"/>
    </row>
    <row r="224" s="172" customFormat="1" ht="12.75">
      <c r="A224" s="7"/>
    </row>
    <row r="225" s="172" customFormat="1" ht="12.75">
      <c r="A225" s="7"/>
    </row>
    <row r="226" s="172" customFormat="1" ht="12.75">
      <c r="A226" s="7"/>
    </row>
    <row r="227" s="172" customFormat="1" ht="12.75">
      <c r="A227" s="7"/>
    </row>
    <row r="228" s="172" customFormat="1" ht="12.75">
      <c r="A228" s="7"/>
    </row>
    <row r="229" s="172" customFormat="1" ht="12.75">
      <c r="A229" s="7"/>
    </row>
    <row r="230" s="172" customFormat="1" ht="12.75">
      <c r="A230" s="7"/>
    </row>
    <row r="231" s="172" customFormat="1" ht="12.75">
      <c r="A231" s="7"/>
    </row>
    <row r="232" s="172" customFormat="1" ht="12.75">
      <c r="A232" s="7"/>
    </row>
    <row r="233" s="172" customFormat="1" ht="12.75">
      <c r="A233" s="7"/>
    </row>
    <row r="234" s="172" customFormat="1" ht="12.75">
      <c r="A234" s="7"/>
    </row>
    <row r="235" s="172" customFormat="1" ht="12.75">
      <c r="A235" s="7"/>
    </row>
    <row r="236" s="172" customFormat="1" ht="12.75">
      <c r="A236" s="7"/>
    </row>
    <row r="237" s="172" customFormat="1" ht="12.75">
      <c r="A237" s="7"/>
    </row>
    <row r="238" s="172" customFormat="1" ht="12.75">
      <c r="A238" s="7"/>
    </row>
    <row r="239" s="172" customFormat="1" ht="12.75">
      <c r="A239" s="7"/>
    </row>
    <row r="240" s="172" customFormat="1" ht="12.75">
      <c r="A240" s="7"/>
    </row>
    <row r="241" s="172" customFormat="1" ht="12.75">
      <c r="A241" s="7"/>
    </row>
    <row r="242" s="172" customFormat="1" ht="12.75">
      <c r="A242" s="7"/>
    </row>
    <row r="243" s="172" customFormat="1" ht="12.75">
      <c r="A243" s="7"/>
    </row>
    <row r="244" s="172" customFormat="1" ht="12.75">
      <c r="A244" s="7"/>
    </row>
    <row r="245" s="172" customFormat="1" ht="12.75">
      <c r="A245" s="7"/>
    </row>
    <row r="246" s="172" customFormat="1" ht="12.75">
      <c r="A246" s="7"/>
    </row>
    <row r="247" s="172" customFormat="1" ht="12.75">
      <c r="A247" s="7"/>
    </row>
    <row r="248" s="172" customFormat="1" ht="12.75">
      <c r="A248" s="7"/>
    </row>
    <row r="249" s="172" customFormat="1" ht="12.75">
      <c r="A249" s="7"/>
    </row>
    <row r="250" s="172" customFormat="1" ht="12.75">
      <c r="A250" s="7"/>
    </row>
    <row r="251" s="172" customFormat="1" ht="12.75">
      <c r="A251" s="7"/>
    </row>
    <row r="252" s="172" customFormat="1" ht="12.75">
      <c r="A252" s="7"/>
    </row>
    <row r="253" s="172" customFormat="1" ht="12.75">
      <c r="A253" s="7"/>
    </row>
    <row r="254" s="172" customFormat="1" ht="12.75">
      <c r="A254" s="7"/>
    </row>
    <row r="255" s="172" customFormat="1" ht="12.75">
      <c r="A255" s="7"/>
    </row>
    <row r="256" s="172" customFormat="1" ht="12.75">
      <c r="A256" s="7"/>
    </row>
    <row r="257" s="172" customFormat="1" ht="12.75">
      <c r="A257" s="7"/>
    </row>
    <row r="258" s="172" customFormat="1" ht="12.75">
      <c r="A258" s="7"/>
    </row>
    <row r="259" s="172" customFormat="1" ht="12.75">
      <c r="A259" s="7"/>
    </row>
    <row r="260" s="172" customFormat="1" ht="12.75">
      <c r="A260" s="7"/>
    </row>
    <row r="261" s="172" customFormat="1" ht="12.75">
      <c r="A261" s="7"/>
    </row>
    <row r="262" s="172" customFormat="1" ht="12.75">
      <c r="A262" s="7"/>
    </row>
    <row r="263" s="172" customFormat="1" ht="12.75">
      <c r="A263" s="7"/>
    </row>
    <row r="264" s="172" customFormat="1" ht="12.75">
      <c r="A264" s="7"/>
    </row>
    <row r="265" s="172" customFormat="1" ht="12.75">
      <c r="A265" s="7"/>
    </row>
    <row r="266" s="172" customFormat="1" ht="12.75">
      <c r="A266" s="7"/>
    </row>
    <row r="267" s="172" customFormat="1" ht="12.75">
      <c r="A267" s="7"/>
    </row>
    <row r="268" s="172" customFormat="1" ht="12.75">
      <c r="A268" s="7"/>
    </row>
    <row r="269" s="172" customFormat="1" ht="12.75">
      <c r="A269" s="7"/>
    </row>
    <row r="270" s="172" customFormat="1" ht="12.75">
      <c r="A270" s="7"/>
    </row>
    <row r="271" s="172" customFormat="1" ht="12.75">
      <c r="A271" s="7"/>
    </row>
    <row r="272" s="172" customFormat="1" ht="12.75">
      <c r="A272" s="7"/>
    </row>
    <row r="273" s="172" customFormat="1" ht="12.75">
      <c r="A273" s="7"/>
    </row>
    <row r="274" s="172" customFormat="1" ht="12.75">
      <c r="A274" s="7"/>
    </row>
    <row r="275" s="172" customFormat="1" ht="12.75">
      <c r="A275" s="7"/>
    </row>
    <row r="276" s="172" customFormat="1" ht="12.75">
      <c r="A276" s="7"/>
    </row>
    <row r="277" s="172" customFormat="1" ht="12.75">
      <c r="A277" s="7"/>
    </row>
    <row r="278" s="172" customFormat="1" ht="12.75">
      <c r="A278" s="7"/>
    </row>
    <row r="279" s="172" customFormat="1" ht="12.75">
      <c r="A279" s="7"/>
    </row>
    <row r="280" s="172" customFormat="1" ht="12.75">
      <c r="A280" s="7"/>
    </row>
    <row r="281" s="172" customFormat="1" ht="12.75">
      <c r="A281" s="7"/>
    </row>
    <row r="282" s="172" customFormat="1" ht="12.75">
      <c r="A282" s="7"/>
    </row>
    <row r="283" s="172" customFormat="1" ht="12.75">
      <c r="A283" s="7"/>
    </row>
    <row r="284" s="172" customFormat="1" ht="12.75">
      <c r="A284" s="7"/>
    </row>
    <row r="285" s="172" customFormat="1" ht="12.75">
      <c r="A285" s="7"/>
    </row>
    <row r="286" s="172" customFormat="1" ht="12.75">
      <c r="A286" s="7"/>
    </row>
    <row r="287" s="172" customFormat="1" ht="12.75">
      <c r="A287" s="7"/>
    </row>
    <row r="288" s="172" customFormat="1" ht="12.75">
      <c r="A288" s="7"/>
    </row>
    <row r="289" s="172" customFormat="1" ht="12.75">
      <c r="A289" s="7"/>
    </row>
    <row r="290" s="172" customFormat="1" ht="12.75">
      <c r="A290" s="7"/>
    </row>
    <row r="291" s="172" customFormat="1" ht="12.75">
      <c r="A291" s="7"/>
    </row>
    <row r="292" s="172" customFormat="1" ht="12.75">
      <c r="A292" s="7"/>
    </row>
    <row r="293" s="172" customFormat="1" ht="12.75">
      <c r="A293" s="7"/>
    </row>
    <row r="294" s="172" customFormat="1" ht="12.75">
      <c r="A294" s="7"/>
    </row>
    <row r="295" s="172" customFormat="1" ht="12.75">
      <c r="A295" s="7"/>
    </row>
    <row r="296" s="172" customFormat="1" ht="12.75">
      <c r="A296" s="7"/>
    </row>
    <row r="297" s="172" customFormat="1" ht="12.75">
      <c r="A297" s="7"/>
    </row>
    <row r="298" s="172" customFormat="1" ht="12.75">
      <c r="A298" s="7"/>
    </row>
    <row r="299" s="172" customFormat="1" ht="12.75">
      <c r="A299" s="7"/>
    </row>
    <row r="300" s="172" customFormat="1" ht="12.75">
      <c r="A300" s="7"/>
    </row>
    <row r="301" s="172" customFormat="1" ht="12.75">
      <c r="A301" s="7"/>
    </row>
    <row r="302" s="172" customFormat="1" ht="12.75">
      <c r="A302" s="7"/>
    </row>
    <row r="303" s="172" customFormat="1" ht="12.75">
      <c r="A303" s="7"/>
    </row>
    <row r="304" s="172" customFormat="1" ht="12.75">
      <c r="A304" s="7"/>
    </row>
    <row r="305" s="172" customFormat="1" ht="12.75">
      <c r="A305" s="7"/>
    </row>
    <row r="306" s="172" customFormat="1" ht="12.75">
      <c r="A306" s="7"/>
    </row>
    <row r="307" s="172" customFormat="1" ht="12.75">
      <c r="A307" s="7"/>
    </row>
    <row r="308" s="172" customFormat="1" ht="12.75">
      <c r="A308" s="7"/>
    </row>
    <row r="309" s="172" customFormat="1" ht="12.75">
      <c r="A309" s="7"/>
    </row>
    <row r="310" s="172" customFormat="1" ht="12.75">
      <c r="A310" s="7"/>
    </row>
    <row r="311" s="172" customFormat="1" ht="12.75">
      <c r="A311" s="7"/>
    </row>
    <row r="312" s="172" customFormat="1" ht="12.75">
      <c r="A312" s="7"/>
    </row>
    <row r="313" s="172" customFormat="1" ht="12.75">
      <c r="A313" s="7"/>
    </row>
    <row r="314" s="172" customFormat="1" ht="12.75">
      <c r="A314" s="7"/>
    </row>
    <row r="315" s="172" customFormat="1" ht="12.75">
      <c r="A315" s="7"/>
    </row>
    <row r="316" s="172" customFormat="1" ht="12.75">
      <c r="A316" s="7"/>
    </row>
    <row r="317" s="172" customFormat="1" ht="12.75">
      <c r="A317" s="7"/>
    </row>
    <row r="318" s="172" customFormat="1" ht="12.75">
      <c r="A318" s="7"/>
    </row>
    <row r="319" s="172" customFormat="1" ht="12.75">
      <c r="A319" s="7"/>
    </row>
    <row r="320" s="172" customFormat="1" ht="12.75">
      <c r="A320" s="7"/>
    </row>
    <row r="321" s="172" customFormat="1" ht="12.75">
      <c r="A321" s="7"/>
    </row>
    <row r="322" s="172" customFormat="1" ht="12.75">
      <c r="A322" s="7"/>
    </row>
    <row r="323" s="172" customFormat="1" ht="12.75">
      <c r="A323" s="7"/>
    </row>
    <row r="324" s="172" customFormat="1" ht="12.75">
      <c r="A324" s="7"/>
    </row>
    <row r="325" s="172" customFormat="1" ht="12.75">
      <c r="A325" s="7"/>
    </row>
    <row r="326" s="172" customFormat="1" ht="12.75">
      <c r="A326" s="7"/>
    </row>
    <row r="327" s="172" customFormat="1" ht="12.75">
      <c r="A327" s="7"/>
    </row>
    <row r="328" s="172" customFormat="1" ht="12.75">
      <c r="A328" s="7"/>
    </row>
    <row r="329" s="172" customFormat="1" ht="12.75">
      <c r="A329" s="7"/>
    </row>
    <row r="330" s="172" customFormat="1" ht="12.75">
      <c r="A330" s="7"/>
    </row>
    <row r="331" s="172" customFormat="1" ht="12.75">
      <c r="A331" s="7"/>
    </row>
    <row r="332" s="172" customFormat="1" ht="12.75">
      <c r="A332" s="7"/>
    </row>
    <row r="333" s="172" customFormat="1" ht="12.75">
      <c r="A333" s="7"/>
    </row>
    <row r="334" s="172" customFormat="1" ht="12.75">
      <c r="A334" s="7"/>
    </row>
    <row r="335" s="172" customFormat="1" ht="12.75">
      <c r="A335" s="7"/>
    </row>
    <row r="336" s="172" customFormat="1" ht="12.75">
      <c r="A336" s="7"/>
    </row>
    <row r="337" s="172" customFormat="1" ht="12.75">
      <c r="A337" s="7"/>
    </row>
    <row r="338" s="172" customFormat="1" ht="12.75">
      <c r="A338" s="7"/>
    </row>
    <row r="339" s="172" customFormat="1" ht="12.75">
      <c r="A339" s="7"/>
    </row>
    <row r="340" s="172" customFormat="1" ht="12.75">
      <c r="A340" s="7"/>
    </row>
    <row r="341" s="172" customFormat="1" ht="12.75">
      <c r="A341" s="7"/>
    </row>
    <row r="342" s="172" customFormat="1" ht="12.75">
      <c r="A342" s="7"/>
    </row>
    <row r="343" s="172" customFormat="1" ht="12.75">
      <c r="A343" s="7"/>
    </row>
    <row r="344" s="172" customFormat="1" ht="12.75">
      <c r="A344" s="7"/>
    </row>
    <row r="345" s="172" customFormat="1" ht="12.75">
      <c r="A345" s="7"/>
    </row>
    <row r="346" s="172" customFormat="1" ht="12.75">
      <c r="A346" s="7"/>
    </row>
    <row r="347" s="172" customFormat="1" ht="12.75">
      <c r="A347" s="7"/>
    </row>
    <row r="348" s="172" customFormat="1" ht="12.75">
      <c r="A348" s="7"/>
    </row>
    <row r="349" s="172" customFormat="1" ht="12.75">
      <c r="A349" s="7"/>
    </row>
    <row r="350" s="172" customFormat="1" ht="12.75">
      <c r="A350" s="7"/>
    </row>
    <row r="351" s="172" customFormat="1" ht="12.75">
      <c r="A351" s="7"/>
    </row>
    <row r="352" s="172" customFormat="1" ht="12.75">
      <c r="A352" s="7"/>
    </row>
    <row r="353" s="172" customFormat="1" ht="12.75">
      <c r="A353" s="7"/>
    </row>
    <row r="354" s="172" customFormat="1" ht="12.75">
      <c r="A354" s="7"/>
    </row>
    <row r="355" s="172" customFormat="1" ht="12.75">
      <c r="A355" s="7"/>
    </row>
    <row r="356" s="172" customFormat="1" ht="12.75">
      <c r="A356" s="7"/>
    </row>
    <row r="357" s="172" customFormat="1" ht="12.75">
      <c r="A357" s="7"/>
    </row>
    <row r="358" s="172" customFormat="1" ht="12.75">
      <c r="A358" s="7"/>
    </row>
    <row r="359" s="172" customFormat="1" ht="12.75">
      <c r="A359" s="7"/>
    </row>
    <row r="360" s="172" customFormat="1" ht="12.75">
      <c r="A360" s="7"/>
    </row>
    <row r="361" s="172" customFormat="1" ht="12.75">
      <c r="A361" s="7"/>
    </row>
    <row r="362" s="172" customFormat="1" ht="12.75">
      <c r="A362" s="7"/>
    </row>
    <row r="363" s="172" customFormat="1" ht="12.75">
      <c r="A363" s="7"/>
    </row>
    <row r="364" s="172" customFormat="1" ht="12.75">
      <c r="A364" s="7"/>
    </row>
    <row r="365" s="172" customFormat="1" ht="12.75">
      <c r="A365" s="7"/>
    </row>
    <row r="366" s="172" customFormat="1" ht="12.75">
      <c r="A366" s="7"/>
    </row>
    <row r="367" s="172" customFormat="1" ht="12.75">
      <c r="A367" s="7"/>
    </row>
    <row r="368" s="172" customFormat="1" ht="12.75">
      <c r="A368" s="7"/>
    </row>
    <row r="369" s="172" customFormat="1" ht="12.75">
      <c r="A369" s="7"/>
    </row>
    <row r="370" s="172" customFormat="1" ht="12.75">
      <c r="A370" s="7"/>
    </row>
    <row r="371" s="172" customFormat="1" ht="12.75">
      <c r="A371" s="7"/>
    </row>
    <row r="372" s="172" customFormat="1" ht="12.75">
      <c r="A372" s="7"/>
    </row>
    <row r="373" s="172" customFormat="1" ht="12.75">
      <c r="A373" s="7"/>
    </row>
    <row r="374" s="172" customFormat="1" ht="12.75">
      <c r="A374" s="7"/>
    </row>
    <row r="375" s="172" customFormat="1" ht="12.75">
      <c r="A375" s="7"/>
    </row>
    <row r="376" s="172" customFormat="1" ht="12.75">
      <c r="A376" s="7"/>
    </row>
    <row r="377" s="172" customFormat="1" ht="12.75">
      <c r="A377" s="7"/>
    </row>
    <row r="378" s="172" customFormat="1" ht="12.75">
      <c r="A378" s="7"/>
    </row>
    <row r="379" s="172" customFormat="1" ht="12.75">
      <c r="A379" s="7"/>
    </row>
    <row r="380" s="172" customFormat="1" ht="12.75">
      <c r="A380" s="7"/>
    </row>
    <row r="381" s="172" customFormat="1" ht="12.75">
      <c r="A381" s="7"/>
    </row>
    <row r="382" s="172" customFormat="1" ht="12.75">
      <c r="A382" s="7"/>
    </row>
    <row r="383" s="172" customFormat="1" ht="12.75">
      <c r="A383" s="7"/>
    </row>
    <row r="384" s="172" customFormat="1" ht="12.75">
      <c r="A384" s="7"/>
    </row>
    <row r="385" s="172" customFormat="1" ht="12.75">
      <c r="A385" s="7"/>
    </row>
    <row r="386" s="172" customFormat="1" ht="12.75">
      <c r="A386" s="7"/>
    </row>
    <row r="387" s="172" customFormat="1" ht="12.75">
      <c r="A387" s="7"/>
    </row>
    <row r="388" s="172" customFormat="1" ht="12.75">
      <c r="A388" s="7"/>
    </row>
    <row r="389" s="172" customFormat="1" ht="12.75">
      <c r="A389" s="7"/>
    </row>
    <row r="390" s="172" customFormat="1" ht="12.75">
      <c r="A390" s="7"/>
    </row>
    <row r="391" s="172" customFormat="1" ht="12.75">
      <c r="A391" s="7"/>
    </row>
    <row r="392" s="172" customFormat="1" ht="12.75">
      <c r="A392" s="7"/>
    </row>
    <row r="393" s="172" customFormat="1" ht="12.75">
      <c r="A393" s="7"/>
    </row>
    <row r="394" s="172" customFormat="1" ht="12.75">
      <c r="A394" s="7"/>
    </row>
    <row r="395" s="172" customFormat="1" ht="12.75">
      <c r="A395" s="7"/>
    </row>
    <row r="396" s="172" customFormat="1" ht="12.75">
      <c r="A396" s="7"/>
    </row>
    <row r="397" s="172" customFormat="1" ht="12.75">
      <c r="A397" s="7"/>
    </row>
    <row r="398" s="172" customFormat="1" ht="12.75">
      <c r="A398" s="7"/>
    </row>
    <row r="399" s="172" customFormat="1" ht="12.75">
      <c r="A399" s="7"/>
    </row>
    <row r="400" s="172" customFormat="1" ht="12.75">
      <c r="A400" s="7"/>
    </row>
    <row r="401" s="172" customFormat="1" ht="12.75">
      <c r="A401" s="7"/>
    </row>
    <row r="402" s="172" customFormat="1" ht="12.75">
      <c r="A402" s="7"/>
    </row>
    <row r="403" s="172" customFormat="1" ht="12.75">
      <c r="A403" s="7"/>
    </row>
    <row r="404" s="172" customFormat="1" ht="12.75">
      <c r="A404" s="7"/>
    </row>
    <row r="405" s="172" customFormat="1" ht="12.75">
      <c r="A405" s="7"/>
    </row>
    <row r="406" spans="1:10" s="172" customFormat="1" ht="12.75">
      <c r="A406" s="1"/>
      <c r="B406" s="2"/>
      <c r="C406" s="2"/>
      <c r="D406" s="2"/>
      <c r="E406" s="2"/>
      <c r="F406" s="2"/>
      <c r="G406" s="2"/>
      <c r="H406" s="2"/>
      <c r="I406" s="2"/>
      <c r="J406" s="2"/>
    </row>
    <row r="407" spans="1:10" s="172" customFormat="1" ht="12.75">
      <c r="A407" s="1"/>
      <c r="B407" s="2"/>
      <c r="C407" s="2"/>
      <c r="D407" s="2"/>
      <c r="E407" s="2"/>
      <c r="F407" s="2"/>
      <c r="G407" s="2"/>
      <c r="H407" s="2"/>
      <c r="I407" s="2"/>
      <c r="J407" s="2"/>
    </row>
    <row r="408" spans="1:10" s="172" customFormat="1" ht="12.75">
      <c r="A408" s="1"/>
      <c r="B408" s="2"/>
      <c r="C408" s="2"/>
      <c r="D408" s="2"/>
      <c r="E408" s="2"/>
      <c r="F408" s="2"/>
      <c r="G408" s="2"/>
      <c r="H408" s="2"/>
      <c r="I408" s="2"/>
      <c r="J408" s="2"/>
    </row>
    <row r="409" spans="1:10" s="172" customFormat="1" ht="12.75">
      <c r="A409" s="1"/>
      <c r="B409" s="2"/>
      <c r="C409" s="2"/>
      <c r="D409" s="2"/>
      <c r="E409" s="2"/>
      <c r="F409" s="2"/>
      <c r="G409" s="2"/>
      <c r="H409" s="2"/>
      <c r="I409" s="2"/>
      <c r="J409" s="2"/>
    </row>
    <row r="410" spans="1:10" s="172" customFormat="1" ht="12.75">
      <c r="A410" s="1"/>
      <c r="B410" s="2"/>
      <c r="C410" s="2"/>
      <c r="D410" s="2"/>
      <c r="E410" s="2"/>
      <c r="F410" s="2"/>
      <c r="G410" s="2"/>
      <c r="H410" s="2"/>
      <c r="I410" s="2"/>
      <c r="J410" s="2"/>
    </row>
    <row r="411" spans="1:10" s="172" customFormat="1" ht="12.75">
      <c r="A411" s="1"/>
      <c r="B411" s="2"/>
      <c r="C411" s="2"/>
      <c r="D411" s="2"/>
      <c r="E411" s="2"/>
      <c r="F411" s="2"/>
      <c r="G411" s="2"/>
      <c r="H411" s="2"/>
      <c r="I411" s="2"/>
      <c r="J411" s="2"/>
    </row>
    <row r="412" spans="1:10" s="172" customFormat="1" ht="12.75">
      <c r="A412" s="1"/>
      <c r="B412" s="2"/>
      <c r="C412" s="2"/>
      <c r="D412" s="2"/>
      <c r="E412" s="2"/>
      <c r="F412" s="2"/>
      <c r="G412" s="2"/>
      <c r="H412" s="2"/>
      <c r="I412" s="2"/>
      <c r="J412" s="2"/>
    </row>
    <row r="413" spans="1:10" s="172" customFormat="1" ht="12.75">
      <c r="A413" s="1"/>
      <c r="B413" s="2"/>
      <c r="C413" s="2"/>
      <c r="D413" s="2"/>
      <c r="E413" s="2"/>
      <c r="F413" s="2"/>
      <c r="G413" s="2"/>
      <c r="H413" s="2"/>
      <c r="I413" s="2"/>
      <c r="J413" s="2"/>
    </row>
    <row r="414" spans="1:10" s="172" customFormat="1" ht="12.75">
      <c r="A414" s="1"/>
      <c r="B414" s="2"/>
      <c r="C414" s="2"/>
      <c r="D414" s="2"/>
      <c r="E414" s="2"/>
      <c r="F414" s="2"/>
      <c r="G414" s="2"/>
      <c r="H414" s="2"/>
      <c r="I414" s="2"/>
      <c r="J414" s="2"/>
    </row>
    <row r="415" spans="1:10" s="172" customFormat="1" ht="12.75">
      <c r="A415" s="1"/>
      <c r="B415" s="2"/>
      <c r="C415" s="2"/>
      <c r="D415" s="2"/>
      <c r="E415" s="2"/>
      <c r="F415" s="2"/>
      <c r="G415" s="2"/>
      <c r="H415" s="2"/>
      <c r="I415" s="2"/>
      <c r="J415" s="2"/>
    </row>
    <row r="416" spans="1:10" s="172" customFormat="1" ht="12.75">
      <c r="A416" s="1"/>
      <c r="B416" s="2"/>
      <c r="C416" s="2"/>
      <c r="D416" s="2"/>
      <c r="E416" s="2"/>
      <c r="F416" s="2"/>
      <c r="G416" s="2"/>
      <c r="H416" s="2"/>
      <c r="I416" s="2"/>
      <c r="J416" s="2"/>
    </row>
  </sheetData>
  <sheetProtection selectLockedCells="1" selectUnlockedCells="1"/>
  <mergeCells count="22">
    <mergeCell ref="A1:J1"/>
    <mergeCell ref="A2:J2"/>
    <mergeCell ref="A3:D3"/>
    <mergeCell ref="E3:J3"/>
    <mergeCell ref="H4:J4"/>
    <mergeCell ref="A5:J5"/>
    <mergeCell ref="A6:A8"/>
    <mergeCell ref="B6:B8"/>
    <mergeCell ref="C6:E6"/>
    <mergeCell ref="F6:H6"/>
    <mergeCell ref="I6:I8"/>
    <mergeCell ref="J6:J8"/>
    <mergeCell ref="C7:E7"/>
    <mergeCell ref="F7:H7"/>
    <mergeCell ref="A9:B9"/>
    <mergeCell ref="A43:B43"/>
    <mergeCell ref="A64:B64"/>
    <mergeCell ref="A67:B67"/>
    <mergeCell ref="C86:D86"/>
    <mergeCell ref="C87:D87"/>
    <mergeCell ref="C88:D88"/>
    <mergeCell ref="C89:D89"/>
  </mergeCells>
  <printOptions/>
  <pageMargins left="0.43333333333333335" right="0.9840277777777777" top="0.47291666666666665" bottom="0.4722222222222222" header="0.15763888888888888" footer="0.19652777777777777"/>
  <pageSetup horizontalDpi="300" verticalDpi="300" orientation="landscape" paperSize="9" scale="85"/>
  <headerFooter alignWithMargins="0">
    <oddHeader>&amp;R&amp;"Times New Roman,obyčejné"&amp;11Příloha č.11 Směrnice č. 158</oddHeader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1a - Finanční plán nákladů a výnosů</dc:title>
  <dc:subject/>
  <dc:creator>Středočeský kraj</dc:creator>
  <cp:keywords/>
  <dc:description/>
  <cp:lastModifiedBy>ZSPC4</cp:lastModifiedBy>
  <cp:lastPrinted>2022-06-15T08:13:25Z</cp:lastPrinted>
  <dcterms:created xsi:type="dcterms:W3CDTF">2005-07-25T14:18:27Z</dcterms:created>
  <dcterms:modified xsi:type="dcterms:W3CDTF">2023-04-19T08:49:26Z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0x01010005A25774E2180F4485F48EFC9C27623F</vt:lpwstr>
  </property>
  <property fmtid="{D5CDD505-2E9C-101B-9397-08002B2CF9AE}" pid="4" name="Platnost">
    <vt:lpwstr>Platné směrnice</vt:lpwstr>
  </property>
  <property fmtid="{D5CDD505-2E9C-101B-9397-08002B2CF9AE}" pid="5" name="ValidFrom">
    <vt:lpwstr>2019-10-15T00:00:00Z</vt:lpwstr>
  </property>
</Properties>
</file>